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79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rev/"/>
    </mc:Choice>
  </mc:AlternateContent>
  <xr:revisionPtr revIDLastSave="3" documentId="A13A70FA9E1CEACF1538F25B3D24741E4B89BC93" xr6:coauthVersionLast="12" xr6:coauthVersionMax="12" xr10:uidLastSave="{456321A5-E3C2-448F-8E89-D6A832897DE3}"/>
  <bookViews>
    <workbookView xWindow="0" yWindow="0" windowWidth="28800" windowHeight="12210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A46" i="1"/>
  <c r="A44" i="1"/>
  <c r="A39" i="1"/>
  <c r="B38" i="1"/>
  <c r="B37" i="1"/>
  <c r="B36" i="1"/>
  <c r="B35" i="1"/>
  <c r="A38" i="1"/>
  <c r="A37" i="1"/>
  <c r="A36" i="1"/>
  <c r="A35" i="1"/>
  <c r="B41" i="1"/>
  <c r="B33" i="1"/>
  <c r="I6" i="1"/>
  <c r="I5" i="1"/>
  <c r="I4" i="1"/>
  <c r="I7" i="1"/>
  <c r="B34" i="1"/>
  <c r="B40" i="1"/>
  <c r="B39" i="1"/>
  <c r="B8" i="1"/>
  <c r="B19" i="1"/>
  <c r="B18" i="1"/>
  <c r="A43" i="1"/>
  <c r="B43" i="1"/>
  <c r="A42" i="1"/>
  <c r="B42" i="1"/>
  <c r="A20" i="1"/>
  <c r="B20" i="1"/>
  <c r="A7" i="1"/>
  <c r="B7" i="1"/>
  <c r="B4" i="1"/>
  <c r="B50" i="1"/>
  <c r="B80" i="1"/>
  <c r="B79" i="1"/>
  <c r="B78" i="1"/>
  <c r="B65" i="1"/>
  <c r="B64" i="1"/>
  <c r="B63" i="1"/>
  <c r="B57" i="1"/>
  <c r="B72" i="1"/>
  <c r="B13" i="1"/>
  <c r="B32" i="1"/>
</calcChain>
</file>

<file path=xl/sharedStrings.xml><?xml version="1.0" encoding="utf-8"?>
<sst xmlns="http://schemas.openxmlformats.org/spreadsheetml/2006/main" count="135" uniqueCount="87">
  <si>
    <t>$110 = 9000 Aurum</t>
  </si>
  <si>
    <t>1 Aurum = 40 Ausgyth</t>
  </si>
  <si>
    <t>Ausgyth</t>
  </si>
  <si>
    <t>Count</t>
  </si>
  <si>
    <t>Grade</t>
  </si>
  <si>
    <t>Aurum</t>
  </si>
  <si>
    <t>AlteraVitae's data: (100 Nine Chain Chests)</t>
  </si>
  <si>
    <t>Starter Helper Pack - 98 Aurum</t>
  </si>
  <si>
    <t>blue (300 per)</t>
  </si>
  <si>
    <t>N/A</t>
  </si>
  <si>
    <t>lvl 20 Gold Secondary Weapon x1</t>
  </si>
  <si>
    <t>purple (600 per)</t>
  </si>
  <si>
    <t>lvl 20 Gold Shirt x1</t>
  </si>
  <si>
    <t>gold (1000 per)</t>
  </si>
  <si>
    <t>Depleted Phlogiston x15</t>
  </si>
  <si>
    <t>Restorative Philter x10</t>
  </si>
  <si>
    <t>Permanent Base Title - Friend</t>
  </si>
  <si>
    <t>AlteraVitae's data: (100 Jigsaw Spirit Share Box)</t>
  </si>
  <si>
    <t>7-Day Rare Mount Moondrinker Deer x1</t>
  </si>
  <si>
    <t>???</t>
  </si>
  <si>
    <t>18,888 Gythil</t>
  </si>
  <si>
    <t>gold-blue</t>
  </si>
  <si>
    <t>Emerald Experience Pack - 398 Aurum</t>
  </si>
  <si>
    <t>purple-blue</t>
  </si>
  <si>
    <t>Returning Soul x2</t>
  </si>
  <si>
    <t>red-blue</t>
  </si>
  <si>
    <t>Astral Greatvoice x1</t>
  </si>
  <si>
    <t>cyan-blue</t>
  </si>
  <si>
    <t>Egret Feather x10</t>
  </si>
  <si>
    <t>red-purple</t>
  </si>
  <si>
    <t>Vanisher's Conch x10</t>
  </si>
  <si>
    <t>purple-purple</t>
  </si>
  <si>
    <t>Journey from Lampyr x2</t>
  </si>
  <si>
    <t>gold-gold</t>
  </si>
  <si>
    <t>Large Whimsy Bead Pouch x5</t>
  </si>
  <si>
    <t>Argent Phlogiston x5</t>
  </si>
  <si>
    <t>Precious Mount Box x5</t>
  </si>
  <si>
    <t>Spirit Feather Box x5</t>
  </si>
  <si>
    <t>Ornate Cotton Pack x1</t>
  </si>
  <si>
    <t>58,888 Gythil</t>
  </si>
  <si>
    <t>Ladies' Pack - 998 Aurum</t>
  </si>
  <si>
    <t>Random Popularity Apparel x1</t>
  </si>
  <si>
    <t>Random 8 Dyes of same colour x2</t>
  </si>
  <si>
    <t>Random Accessories x3</t>
  </si>
  <si>
    <t>Permanent Exalt Title - So Cute</t>
  </si>
  <si>
    <t>Decisive Force XP Pack - 1988 Aurum</t>
  </si>
  <si>
    <t>28,888 Ausgyth Point Token</t>
  </si>
  <si>
    <t>Special Skill Broken Seal x5</t>
  </si>
  <si>
    <t>Demonic Daoist Star x20</t>
  </si>
  <si>
    <t>Demon Slayer Sigil x3</t>
  </si>
  <si>
    <t>Hidden Star Sigil x10</t>
  </si>
  <si>
    <t>Sidus Dao x80</t>
  </si>
  <si>
    <t>Bead Pouch x10</t>
  </si>
  <si>
    <t>Carved Rune 1 x8</t>
  </si>
  <si>
    <t>Red Phlogiston x5</t>
  </si>
  <si>
    <t>Argent Phlogiston x15</t>
  </si>
  <si>
    <t>Depleted Phlogiston x50</t>
  </si>
  <si>
    <t>Green Flame x3</t>
  </si>
  <si>
    <t>Black Fire x3</t>
  </si>
  <si>
    <t>Exquisite 1-Point Card x30</t>
  </si>
  <si>
    <t>Soul Chest x30</t>
  </si>
  <si>
    <t>Permanent Exalt Title - Battle-Hardened</t>
  </si>
  <si>
    <t>Explorer Pack - 1181 Aurum</t>
  </si>
  <si>
    <t>CBT Access</t>
  </si>
  <si>
    <t>Early Access</t>
  </si>
  <si>
    <t>Premium 30 days x1</t>
  </si>
  <si>
    <t>Permanent Title - Revelation Explorer</t>
  </si>
  <si>
    <t>Imperial Livery Outfit</t>
  </si>
  <si>
    <t>Founder Pack - 5090 Aurum</t>
  </si>
  <si>
    <t>Premium 30 days x2</t>
  </si>
  <si>
    <t>Permanent Title - Revelation Founder</t>
  </si>
  <si>
    <t>Vanisher's Scroll Value Pack 30 days x2</t>
  </si>
  <si>
    <t>Cultivation Boost Value Pack 30 days x2</t>
  </si>
  <si>
    <t>Battle Support Value Pack 30 days x2</t>
  </si>
  <si>
    <t>Starter Helper Pack</t>
  </si>
  <si>
    <t>Emerald Experience Pack</t>
  </si>
  <si>
    <t>Ladies' Pack</t>
  </si>
  <si>
    <t>Imperial Aries Mount</t>
  </si>
  <si>
    <t>Blazing Sky Wings</t>
  </si>
  <si>
    <t>Deluxe Pack - 7818 Aurum</t>
  </si>
  <si>
    <t>Premium 30 days x3</t>
  </si>
  <si>
    <t>Vanisher's Scroll Value Pack 30 days x3</t>
  </si>
  <si>
    <t>Cultivation Boost Value Pack 30 days x3</t>
  </si>
  <si>
    <t>Battle Support Value Pack 30 days x3</t>
  </si>
  <si>
    <t>Decisive Force XP Pack</t>
  </si>
  <si>
    <t>Blackthorn Outfit</t>
  </si>
  <si>
    <t>Flying Cat 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</si>
</sst>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tabSelected="1" topLeftCell="A21" workbookViewId="0" xr3:uid="{AEA406A1-0E4B-5B11-9CD5-51D6E497D94C}">
      <selection activeCell="C41" sqref="C41"/>
    </sheetView>
  </sheetViews>
  <sheetFormatPr defaultRowHeight="15"/>
  <sheetData>
    <row r="1" spans="1:16">
      <c r="A1" t="s">
        <v>0</v>
      </c>
      <c r="D1" t="s">
        <v>1</v>
      </c>
    </row>
    <row r="2" spans="1:16">
      <c r="I2" t="s">
        <v>2</v>
      </c>
      <c r="J2" t="s">
        <v>3</v>
      </c>
      <c r="K2" t="s">
        <v>4</v>
      </c>
    </row>
    <row r="3" spans="1:16">
      <c r="A3" t="s">
        <v>2</v>
      </c>
      <c r="B3" t="s">
        <v>5</v>
      </c>
      <c r="I3" t="s">
        <v>6</v>
      </c>
    </row>
    <row r="4" spans="1:16">
      <c r="B4">
        <f>SUM(B5:B11)</f>
        <v>95</v>
      </c>
      <c r="C4" s="1" t="s">
        <v>7</v>
      </c>
      <c r="I4">
        <f>300*J4</f>
        <v>249000</v>
      </c>
      <c r="J4">
        <v>830</v>
      </c>
      <c r="K4" t="s">
        <v>8</v>
      </c>
    </row>
    <row r="5" spans="1:16">
      <c r="B5" t="s">
        <v>9</v>
      </c>
      <c r="C5" t="s">
        <v>10</v>
      </c>
      <c r="I5">
        <f>600*J5</f>
        <v>84600</v>
      </c>
      <c r="J5">
        <v>141</v>
      </c>
      <c r="K5" t="s">
        <v>11</v>
      </c>
    </row>
    <row r="6" spans="1:16">
      <c r="B6" t="s">
        <v>9</v>
      </c>
      <c r="C6" t="s">
        <v>12</v>
      </c>
      <c r="I6">
        <f>1000*J6</f>
        <v>29000</v>
      </c>
      <c r="J6">
        <v>29</v>
      </c>
      <c r="K6" t="s">
        <v>13</v>
      </c>
    </row>
    <row r="7" spans="1:16">
      <c r="A7">
        <f>120*15</f>
        <v>1800</v>
      </c>
      <c r="B7">
        <f>A7/40</f>
        <v>45</v>
      </c>
      <c r="C7" s="2" t="s">
        <v>14</v>
      </c>
      <c r="I7">
        <f>SUM(I4:I6)</f>
        <v>362600</v>
      </c>
    </row>
    <row r="8" spans="1:16">
      <c r="B8">
        <f>5*10</f>
        <v>50</v>
      </c>
      <c r="C8" t="s">
        <v>15</v>
      </c>
    </row>
    <row r="9" spans="1:16">
      <c r="B9" t="s">
        <v>9</v>
      </c>
      <c r="C9" t="s">
        <v>16</v>
      </c>
      <c r="I9" t="s">
        <v>17</v>
      </c>
    </row>
    <row r="10" spans="1:16">
      <c r="B10" t="s">
        <v>9</v>
      </c>
      <c r="C10" t="s">
        <v>18</v>
      </c>
      <c r="I10">
        <v>36000</v>
      </c>
    </row>
    <row r="11" spans="1:16">
      <c r="B11" t="s">
        <v>19</v>
      </c>
      <c r="C11" t="s">
        <v>20</v>
      </c>
    </row>
    <row r="12" spans="1:16">
      <c r="O12">
        <v>211</v>
      </c>
      <c r="P12" t="s">
        <v>21</v>
      </c>
    </row>
    <row r="13" spans="1:16">
      <c r="B13">
        <f>SUM(B14:B24)</f>
        <v>306</v>
      </c>
      <c r="C13" s="1" t="s">
        <v>22</v>
      </c>
      <c r="O13">
        <v>216</v>
      </c>
      <c r="P13" t="s">
        <v>23</v>
      </c>
    </row>
    <row r="14" spans="1:16">
      <c r="B14">
        <v>0</v>
      </c>
      <c r="C14" t="s">
        <v>24</v>
      </c>
      <c r="O14">
        <v>204</v>
      </c>
      <c r="P14" t="s">
        <v>25</v>
      </c>
    </row>
    <row r="15" spans="1:16">
      <c r="B15">
        <v>98</v>
      </c>
      <c r="C15" t="s">
        <v>26</v>
      </c>
      <c r="O15">
        <v>199</v>
      </c>
      <c r="P15" t="s">
        <v>27</v>
      </c>
    </row>
    <row r="16" spans="1:16">
      <c r="B16">
        <v>20</v>
      </c>
      <c r="C16" t="s">
        <v>28</v>
      </c>
      <c r="O16">
        <v>74</v>
      </c>
      <c r="P16" t="s">
        <v>29</v>
      </c>
    </row>
    <row r="17" spans="1:16">
      <c r="B17">
        <v>20</v>
      </c>
      <c r="C17" t="s">
        <v>30</v>
      </c>
      <c r="O17">
        <v>67</v>
      </c>
      <c r="P17" t="s">
        <v>31</v>
      </c>
    </row>
    <row r="18" spans="1:16">
      <c r="B18">
        <f>9*2</f>
        <v>18</v>
      </c>
      <c r="C18" t="s">
        <v>32</v>
      </c>
      <c r="O18">
        <v>29</v>
      </c>
      <c r="P18" t="s">
        <v>33</v>
      </c>
    </row>
    <row r="19" spans="1:16">
      <c r="B19">
        <f>18*5</f>
        <v>90</v>
      </c>
      <c r="C19" t="s">
        <v>34</v>
      </c>
    </row>
    <row r="20" spans="1:16">
      <c r="A20">
        <f>5*480</f>
        <v>2400</v>
      </c>
      <c r="B20">
        <f>A20/40</f>
        <v>60</v>
      </c>
      <c r="C20" t="s">
        <v>35</v>
      </c>
    </row>
    <row r="21" spans="1:16">
      <c r="B21" t="s">
        <v>19</v>
      </c>
      <c r="C21" t="s">
        <v>36</v>
      </c>
    </row>
    <row r="22" spans="1:16">
      <c r="B22" t="s">
        <v>19</v>
      </c>
      <c r="C22" t="s">
        <v>37</v>
      </c>
    </row>
    <row r="23" spans="1:16">
      <c r="B23" t="s">
        <v>19</v>
      </c>
      <c r="C23" t="s">
        <v>38</v>
      </c>
    </row>
    <row r="24" spans="1:16">
      <c r="B24" t="s">
        <v>19</v>
      </c>
      <c r="C24" t="s">
        <v>39</v>
      </c>
    </row>
    <row r="26" spans="1:16">
      <c r="C26" s="1" t="s">
        <v>40</v>
      </c>
    </row>
    <row r="27" spans="1:16">
      <c r="B27" t="s">
        <v>19</v>
      </c>
      <c r="C27" t="s">
        <v>41</v>
      </c>
    </row>
    <row r="28" spans="1:16">
      <c r="B28" t="s">
        <v>19</v>
      </c>
      <c r="C28" t="s">
        <v>42</v>
      </c>
    </row>
    <row r="29" spans="1:16">
      <c r="B29" t="s">
        <v>19</v>
      </c>
      <c r="C29" t="s">
        <v>43</v>
      </c>
    </row>
    <row r="30" spans="1:16">
      <c r="B30" t="s">
        <v>9</v>
      </c>
      <c r="C30" t="s">
        <v>44</v>
      </c>
    </row>
    <row r="32" spans="1:16">
      <c r="B32">
        <f>SUM(B33:B48)</f>
        <v>2756.2</v>
      </c>
      <c r="C32" s="1" t="s">
        <v>45</v>
      </c>
    </row>
    <row r="33" spans="1:3">
      <c r="A33">
        <v>28888</v>
      </c>
      <c r="B33">
        <f>A33/40</f>
        <v>722.2</v>
      </c>
      <c r="C33" t="s">
        <v>46</v>
      </c>
    </row>
    <row r="34" spans="1:3">
      <c r="B34">
        <f>48*7</f>
        <v>336</v>
      </c>
      <c r="C34" t="s">
        <v>47</v>
      </c>
    </row>
    <row r="35" spans="1:3">
      <c r="A35">
        <f>20*360</f>
        <v>7200</v>
      </c>
      <c r="B35">
        <f>A35/40</f>
        <v>180</v>
      </c>
      <c r="C35" t="s">
        <v>48</v>
      </c>
    </row>
    <row r="36" spans="1:3">
      <c r="A36">
        <f>1920*3</f>
        <v>5760</v>
      </c>
      <c r="B36">
        <f>A36/40</f>
        <v>144</v>
      </c>
      <c r="C36" t="s">
        <v>49</v>
      </c>
    </row>
    <row r="37" spans="1:3">
      <c r="A37">
        <f>400*10</f>
        <v>4000</v>
      </c>
      <c r="B37">
        <f>A37/40</f>
        <v>100</v>
      </c>
      <c r="C37" t="s">
        <v>50</v>
      </c>
    </row>
    <row r="38" spans="1:3">
      <c r="A38">
        <f>180*80</f>
        <v>14400</v>
      </c>
      <c r="B38">
        <f>A38/40</f>
        <v>360</v>
      </c>
      <c r="C38" t="s">
        <v>51</v>
      </c>
    </row>
    <row r="39" spans="1:3">
      <c r="A39">
        <f>6*320</f>
        <v>1920</v>
      </c>
      <c r="B39">
        <f>8*6</f>
        <v>48</v>
      </c>
      <c r="C39" t="s">
        <v>52</v>
      </c>
    </row>
    <row r="40" spans="1:3">
      <c r="B40">
        <f>12*8</f>
        <v>96</v>
      </c>
      <c r="C40" t="s">
        <v>53</v>
      </c>
    </row>
    <row r="41" spans="1:3">
      <c r="B41">
        <f>5*((480*2/40)+28)</f>
        <v>260</v>
      </c>
      <c r="C41" t="s">
        <v>54</v>
      </c>
    </row>
    <row r="42" spans="1:3">
      <c r="A42">
        <f>480*15</f>
        <v>7200</v>
      </c>
      <c r="B42">
        <f>A42/40</f>
        <v>180</v>
      </c>
      <c r="C42" t="s">
        <v>55</v>
      </c>
    </row>
    <row r="43" spans="1:3">
      <c r="A43">
        <f>120*50</f>
        <v>6000</v>
      </c>
      <c r="B43">
        <f>A43/40</f>
        <v>150</v>
      </c>
      <c r="C43" t="s">
        <v>56</v>
      </c>
    </row>
    <row r="44" spans="1:3">
      <c r="A44">
        <f>30*125</f>
        <v>3750</v>
      </c>
      <c r="B44">
        <v>90</v>
      </c>
      <c r="C44" t="s">
        <v>57</v>
      </c>
    </row>
    <row r="45" spans="1:3">
      <c r="B45" t="s">
        <v>19</v>
      </c>
      <c r="C45" t="s">
        <v>58</v>
      </c>
    </row>
    <row r="46" spans="1:3">
      <c r="A46">
        <f>120*30</f>
        <v>3600</v>
      </c>
      <c r="B46">
        <f>A46/40</f>
        <v>90</v>
      </c>
      <c r="C46" t="s">
        <v>59</v>
      </c>
    </row>
    <row r="47" spans="1:3">
      <c r="B47" t="s">
        <v>19</v>
      </c>
      <c r="C47" t="s">
        <v>60</v>
      </c>
    </row>
    <row r="48" spans="1:3">
      <c r="B48" t="s">
        <v>9</v>
      </c>
      <c r="C48" t="s">
        <v>61</v>
      </c>
    </row>
    <row r="50" spans="2:3">
      <c r="B50">
        <f>SUM(B51:B55)</f>
        <v>0</v>
      </c>
      <c r="C50" s="1" t="s">
        <v>62</v>
      </c>
    </row>
    <row r="51" spans="2:3">
      <c r="B51" t="s">
        <v>9</v>
      </c>
      <c r="C51" t="s">
        <v>63</v>
      </c>
    </row>
    <row r="52" spans="2:3">
      <c r="B52" t="s">
        <v>9</v>
      </c>
      <c r="C52" t="s">
        <v>64</v>
      </c>
    </row>
    <row r="53" spans="2:3">
      <c r="B53" t="s">
        <v>19</v>
      </c>
      <c r="C53" t="s">
        <v>65</v>
      </c>
    </row>
    <row r="54" spans="2:3">
      <c r="B54" t="s">
        <v>9</v>
      </c>
      <c r="C54" t="s">
        <v>66</v>
      </c>
    </row>
    <row r="55" spans="2:3">
      <c r="B55" t="s">
        <v>19</v>
      </c>
      <c r="C55" t="s">
        <v>67</v>
      </c>
    </row>
    <row r="57" spans="2:3">
      <c r="B57">
        <f>SUM(B58:B70)</f>
        <v>2262</v>
      </c>
      <c r="C57" s="1" t="s">
        <v>68</v>
      </c>
    </row>
    <row r="58" spans="2:3">
      <c r="B58" t="s">
        <v>9</v>
      </c>
      <c r="C58" t="s">
        <v>63</v>
      </c>
    </row>
    <row r="59" spans="2:3">
      <c r="B59" t="s">
        <v>9</v>
      </c>
      <c r="C59" t="s">
        <v>64</v>
      </c>
    </row>
    <row r="60" spans="2:3">
      <c r="B60" t="s">
        <v>19</v>
      </c>
      <c r="C60" t="s">
        <v>69</v>
      </c>
    </row>
    <row r="61" spans="2:3">
      <c r="B61" t="s">
        <v>9</v>
      </c>
      <c r="C61" t="s">
        <v>70</v>
      </c>
    </row>
    <row r="62" spans="2:3">
      <c r="B62" t="s">
        <v>19</v>
      </c>
      <c r="C62" t="s">
        <v>67</v>
      </c>
    </row>
    <row r="63" spans="2:3">
      <c r="B63">
        <f>128*2</f>
        <v>256</v>
      </c>
      <c r="C63" t="s">
        <v>71</v>
      </c>
    </row>
    <row r="64" spans="2:3">
      <c r="B64">
        <f>128*2</f>
        <v>256</v>
      </c>
      <c r="C64" t="s">
        <v>72</v>
      </c>
    </row>
    <row r="65" spans="2:3">
      <c r="B65">
        <f>128*2</f>
        <v>256</v>
      </c>
      <c r="C65" t="s">
        <v>73</v>
      </c>
    </row>
    <row r="66" spans="2:3">
      <c r="B66">
        <v>98</v>
      </c>
      <c r="C66" t="s">
        <v>74</v>
      </c>
    </row>
    <row r="67" spans="2:3">
      <c r="B67">
        <v>398</v>
      </c>
      <c r="C67" t="s">
        <v>75</v>
      </c>
    </row>
    <row r="68" spans="2:3">
      <c r="B68">
        <v>998</v>
      </c>
      <c r="C68" t="s">
        <v>76</v>
      </c>
    </row>
    <row r="69" spans="2:3">
      <c r="B69" t="s">
        <v>19</v>
      </c>
      <c r="C69" t="s">
        <v>77</v>
      </c>
    </row>
    <row r="70" spans="2:3">
      <c r="B70" t="s">
        <v>19</v>
      </c>
      <c r="C70" t="s">
        <v>78</v>
      </c>
    </row>
    <row r="72" spans="2:3">
      <c r="B72">
        <f>SUM(B73:B88)</f>
        <v>4634</v>
      </c>
      <c r="C72" s="1" t="s">
        <v>79</v>
      </c>
    </row>
    <row r="73" spans="2:3">
      <c r="B73" t="s">
        <v>9</v>
      </c>
      <c r="C73" t="s">
        <v>63</v>
      </c>
    </row>
    <row r="74" spans="2:3">
      <c r="B74" t="s">
        <v>9</v>
      </c>
      <c r="C74" t="s">
        <v>64</v>
      </c>
    </row>
    <row r="75" spans="2:3">
      <c r="B75" t="s">
        <v>19</v>
      </c>
      <c r="C75" t="s">
        <v>80</v>
      </c>
    </row>
    <row r="76" spans="2:3">
      <c r="B76" t="s">
        <v>9</v>
      </c>
      <c r="C76" t="s">
        <v>70</v>
      </c>
    </row>
    <row r="77" spans="2:3">
      <c r="B77" t="s">
        <v>19</v>
      </c>
      <c r="C77" t="s">
        <v>67</v>
      </c>
    </row>
    <row r="78" spans="2:3">
      <c r="B78">
        <f>128*3</f>
        <v>384</v>
      </c>
      <c r="C78" t="s">
        <v>81</v>
      </c>
    </row>
    <row r="79" spans="2:3">
      <c r="B79">
        <f>128*3</f>
        <v>384</v>
      </c>
      <c r="C79" t="s">
        <v>82</v>
      </c>
    </row>
    <row r="80" spans="2:3">
      <c r="B80">
        <f>128*3</f>
        <v>384</v>
      </c>
      <c r="C80" t="s">
        <v>83</v>
      </c>
    </row>
    <row r="81" spans="2:3">
      <c r="B81">
        <v>98</v>
      </c>
      <c r="C81" t="s">
        <v>74</v>
      </c>
    </row>
    <row r="82" spans="2:3">
      <c r="B82">
        <v>398</v>
      </c>
      <c r="C82" t="s">
        <v>75</v>
      </c>
    </row>
    <row r="83" spans="2:3">
      <c r="B83">
        <v>998</v>
      </c>
      <c r="C83" t="s">
        <v>76</v>
      </c>
    </row>
    <row r="84" spans="2:3">
      <c r="B84">
        <v>1988</v>
      </c>
      <c r="C84" t="s">
        <v>84</v>
      </c>
    </row>
    <row r="85" spans="2:3">
      <c r="B85" t="s">
        <v>19</v>
      </c>
      <c r="C85" t="s">
        <v>77</v>
      </c>
    </row>
    <row r="86" spans="2:3">
      <c r="B86" t="s">
        <v>19</v>
      </c>
      <c r="C86" t="s">
        <v>78</v>
      </c>
    </row>
    <row r="87" spans="2:3">
      <c r="B87" t="s">
        <v>19</v>
      </c>
      <c r="C87" t="s">
        <v>85</v>
      </c>
    </row>
    <row r="88" spans="2:3">
      <c r="B88" t="s">
        <v>19</v>
      </c>
      <c r="C88" t="s">
        <v>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Philip Peng</cp:lastModifiedBy>
  <cp:revision/>
  <dcterms:created xsi:type="dcterms:W3CDTF">2017-01-20T21:54:06Z</dcterms:created>
  <dcterms:modified xsi:type="dcterms:W3CDTF">2017-02-15T02:57:45Z</dcterms:modified>
  <cp:category/>
  <cp:contentStatus/>
</cp:coreProperties>
</file>