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https://d.docs.live.net/99464ffcfb5c54c2/Website/keripo/gaming/rev/"/>
    </mc:Choice>
  </mc:AlternateContent>
  <bookViews>
    <workbookView xWindow="0" yWindow="0" windowWidth="18975" windowHeight="6960"/>
  </bookViews>
  <sheets>
    <sheet name="Crafting" sheetId="2" r:id="rId1"/>
    <sheet name="Dungeons" sheetId="3" r:id="rId2"/>
    <sheet name="Souls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4" i="2" l="1"/>
  <c r="N45" i="2"/>
  <c r="N46" i="2"/>
  <c r="N47" i="2"/>
  <c r="N48" i="2"/>
  <c r="N49" i="2"/>
  <c r="N50" i="2"/>
  <c r="N51" i="2"/>
  <c r="N52" i="2"/>
  <c r="N43" i="2"/>
  <c r="N26" i="2"/>
  <c r="N27" i="2"/>
  <c r="N28" i="2"/>
  <c r="N29" i="2"/>
  <c r="N30" i="2"/>
  <c r="N31" i="2"/>
  <c r="N32" i="2"/>
  <c r="N33" i="2"/>
  <c r="N34" i="2"/>
  <c r="N25" i="2"/>
  <c r="J35" i="2"/>
  <c r="K35" i="2"/>
  <c r="K53" i="2"/>
  <c r="J53" i="2"/>
  <c r="M44" i="2"/>
  <c r="M45" i="2"/>
  <c r="M46" i="2"/>
  <c r="M47" i="2"/>
  <c r="M48" i="2"/>
  <c r="M49" i="2"/>
  <c r="M50" i="2"/>
  <c r="M51" i="2"/>
  <c r="M52" i="2"/>
  <c r="M43" i="2"/>
  <c r="I53" i="2"/>
  <c r="H53" i="2"/>
  <c r="G53" i="2"/>
  <c r="F53" i="2"/>
  <c r="E53" i="2"/>
  <c r="D53" i="2"/>
  <c r="C53" i="2"/>
  <c r="O52" i="2"/>
  <c r="L52" i="2"/>
  <c r="O51" i="2"/>
  <c r="L51" i="2"/>
  <c r="O50" i="2"/>
  <c r="L50" i="2"/>
  <c r="O49" i="2"/>
  <c r="L49" i="2"/>
  <c r="O48" i="2"/>
  <c r="L48" i="2"/>
  <c r="O47" i="2"/>
  <c r="L47" i="2"/>
  <c r="O46" i="2"/>
  <c r="L46" i="2"/>
  <c r="O45" i="2"/>
  <c r="L45" i="2"/>
  <c r="O44" i="2"/>
  <c r="L44" i="2"/>
  <c r="O43" i="2"/>
  <c r="L43" i="2"/>
  <c r="K8" i="2"/>
  <c r="M53" i="2" l="1"/>
  <c r="L53" i="2"/>
  <c r="O53" i="2"/>
  <c r="N53" i="2"/>
  <c r="O26" i="2"/>
  <c r="O27" i="2"/>
  <c r="O28" i="2"/>
  <c r="O29" i="2"/>
  <c r="O30" i="2"/>
  <c r="O31" i="2"/>
  <c r="O32" i="2"/>
  <c r="O33" i="2"/>
  <c r="O34" i="2"/>
  <c r="O25" i="2"/>
  <c r="M26" i="2"/>
  <c r="M27" i="2"/>
  <c r="M28" i="2"/>
  <c r="M29" i="2"/>
  <c r="M30" i="2"/>
  <c r="M31" i="2"/>
  <c r="M32" i="2"/>
  <c r="M33" i="2"/>
  <c r="M34" i="2"/>
  <c r="M25" i="2"/>
  <c r="L26" i="2"/>
  <c r="L27" i="2"/>
  <c r="L28" i="2"/>
  <c r="L29" i="2"/>
  <c r="L30" i="2"/>
  <c r="L31" i="2"/>
  <c r="L32" i="2"/>
  <c r="L33" i="2"/>
  <c r="L34" i="2"/>
  <c r="L25" i="2"/>
  <c r="H35" i="2"/>
  <c r="G35" i="2"/>
  <c r="F35" i="2"/>
  <c r="E35" i="2"/>
  <c r="D35" i="2"/>
  <c r="I35" i="2"/>
  <c r="C35" i="2"/>
  <c r="L8" i="2"/>
  <c r="L9" i="2"/>
  <c r="L10" i="2"/>
  <c r="L11" i="2"/>
  <c r="L12" i="2"/>
  <c r="L13" i="2"/>
  <c r="L14" i="2"/>
  <c r="L15" i="2"/>
  <c r="L16" i="2"/>
  <c r="L7" i="2"/>
  <c r="K9" i="2"/>
  <c r="K10" i="2"/>
  <c r="K11" i="2"/>
  <c r="K12" i="2"/>
  <c r="K13" i="2"/>
  <c r="K14" i="2"/>
  <c r="K15" i="2"/>
  <c r="K16" i="2"/>
  <c r="K7" i="2"/>
  <c r="J8" i="2"/>
  <c r="J9" i="2"/>
  <c r="J10" i="2"/>
  <c r="J11" i="2"/>
  <c r="J12" i="2"/>
  <c r="J13" i="2"/>
  <c r="J14" i="2"/>
  <c r="J15" i="2"/>
  <c r="J16" i="2"/>
  <c r="J7" i="2"/>
  <c r="I17" i="2"/>
  <c r="H17" i="2"/>
  <c r="F17" i="2"/>
  <c r="E17" i="2"/>
  <c r="D17" i="2"/>
  <c r="G17" i="2"/>
  <c r="C17" i="2"/>
  <c r="O35" i="2" l="1"/>
  <c r="K17" i="2"/>
  <c r="N35" i="2"/>
  <c r="L35" i="2"/>
  <c r="M35" i="2"/>
  <c r="L17" i="2"/>
  <c r="J17" i="2"/>
</calcChain>
</file>

<file path=xl/sharedStrings.xml><?xml version="1.0" encoding="utf-8"?>
<sst xmlns="http://schemas.openxmlformats.org/spreadsheetml/2006/main" count="276" uniqueCount="160">
  <si>
    <t>​Silverstone</t>
  </si>
  <si>
    <t>Hematite I​</t>
  </si>
  <si>
    <t>​First Leshy Heart</t>
  </si>
  <si>
    <t>Weapon</t>
  </si>
  <si>
    <t>Off-hand</t>
  </si>
  <si>
    <t>Helm</t>
  </si>
  <si>
    <t>Chest</t>
  </si>
  <si>
    <t>Gloves</t>
  </si>
  <si>
    <t>Legs</t>
  </si>
  <si>
    <t>Boots</t>
  </si>
  <si>
    <t>Necklace</t>
  </si>
  <si>
    <t>Ring</t>
  </si>
  <si>
    <t>Earring</t>
  </si>
  <si>
    <t>TOTAL</t>
  </si>
  <si>
    <t>Total Soul of Mist</t>
  </si>
  <si>
    <t>Total Imperial Society Merit</t>
  </si>
  <si>
    <t>lvl 49 Item</t>
  </si>
  <si>
    <t>lvl 59 Item</t>
  </si>
  <si>
    <t>Ursid's Vigor</t>
  </si>
  <si>
    <t>Hematite II</t>
  </si>
  <si>
    <t>Sun Fluorite</t>
  </si>
  <si>
    <t>Total Soul of Sun</t>
  </si>
  <si>
    <t>Total Army Coin</t>
  </si>
  <si>
    <t>Mist Sand</t>
  </si>
  <si>
    <t>Mist Fluorite</t>
  </si>
  <si>
    <t>8 Soul of Mist, 200 Demonslayer</t>
  </si>
  <si>
    <t>5 Soul of Mist, 200 Demonslayer</t>
  </si>
  <si>
    <t>Mist of Irregular Pearl</t>
  </si>
  <si>
    <t>10 Soul of Mist, 200 Demonslayer</t>
  </si>
  <si>
    <t>Mist of Bright Jade</t>
  </si>
  <si>
    <t>Desert Shrine God Mode</t>
  </si>
  <si>
    <t>2000 Imperial Society Merit</t>
  </si>
  <si>
    <t>100 Imperial Society Merit</t>
  </si>
  <si>
    <t>30 Imperial Society Merit</t>
  </si>
  <si>
    <t>Mentoring</t>
  </si>
  <si>
    <t>Sun Sand</t>
  </si>
  <si>
    <t>5 Soul of Sun, 300 Demonslayer</t>
  </si>
  <si>
    <t>Great Wall God Mode</t>
  </si>
  <si>
    <t>8 Soul of Sun, 300 Demonslayer</t>
  </si>
  <si>
    <t>10 Soul of Sun, 300 Demonslayer</t>
  </si>
  <si>
    <t>Sun of Bright Jade</t>
  </si>
  <si>
    <t>Sun of Irregular Pearl</t>
  </si>
  <si>
    <t>450 Demonslayer</t>
  </si>
  <si>
    <t>50 Imperial Society Merit</t>
  </si>
  <si>
    <t>PvP Arena</t>
  </si>
  <si>
    <t>60 Army Coins</t>
  </si>
  <si>
    <t>300 Army Coin</t>
  </si>
  <si>
    <t>lvl 69 Item</t>
  </si>
  <si>
    <t>90 Demonslayer</t>
  </si>
  <si>
    <t>80 Gythil (Hyphaean Silver Card)</t>
  </si>
  <si>
    <t>1000 Demonslayer (Sulan Gold Card)</t>
  </si>
  <si>
    <t>Mist's Nyx - Refined (24-30)</t>
  </si>
  <si>
    <t>Mist's Nyx - Secret Treasure (14-16)</t>
  </si>
  <si>
    <t>Mist's Nyx - Treasure (14-16)</t>
  </si>
  <si>
    <t>Mist's Nyx - Secret Treasure</t>
  </si>
  <si>
    <t>Mist's Nyx - Treasure</t>
  </si>
  <si>
    <t>All Dungeons</t>
  </si>
  <si>
    <t>Dustcloud Nyx - Refined</t>
  </si>
  <si>
    <t>Dustcloud Nyx - Secret Treasure</t>
  </si>
  <si>
    <t>Dustcloud Nyx - Treasure</t>
  </si>
  <si>
    <t>200 Gythil (Ursid Silver Card)</t>
  </si>
  <si>
    <t>Total Soul of Evening Glow</t>
  </si>
  <si>
    <t>???</t>
  </si>
  <si>
    <t>Evening Glow Sand</t>
  </si>
  <si>
    <t>5 Soul of Evening Glow, 500 Demonslayer</t>
  </si>
  <si>
    <t>Evening Glow Fluorite</t>
  </si>
  <si>
    <t>8 Soul of Evening Glow, 500 Demonslayer</t>
  </si>
  <si>
    <t>10 Soul of Evening Glow, 500 Demonslayer</t>
  </si>
  <si>
    <t>Evening Glow Irregular Pearl</t>
  </si>
  <si>
    <t>Evening Glow Bright Jade</t>
  </si>
  <si>
    <t>Wingar Tail Feathers</t>
  </si>
  <si>
    <t>70 Imperial Society Merit</t>
  </si>
  <si>
    <t>500 Gythil (Wingar Gold Card)</t>
  </si>
  <si>
    <t>Dragonspike</t>
  </si>
  <si>
    <t>Tier Bead</t>
  </si>
  <si>
    <t>40 Soul of Sun, 300 Demonslayer (2/week)</t>
  </si>
  <si>
    <t>40 Soul of Mist, 200 Demonslayer (2/week)</t>
  </si>
  <si>
    <t>40 Soul of Evening Glow, 500 Demonslayer (2/week)</t>
  </si>
  <si>
    <t>1000 Imperial Society Merit (2/day)</t>
  </si>
  <si>
    <t>500 Imperial Society Merit (4/day)</t>
  </si>
  <si>
    <t>Desert Shrine God Mode (2/3-star)</t>
  </si>
  <si>
    <t>Great Wall God Mode (2/3-star)</t>
  </si>
  <si>
    <t>320 Ausgyth/6-pack</t>
  </si>
  <si>
    <t>Total Demonslayer</t>
  </si>
  <si>
    <t>120 Ausgyth</t>
  </si>
  <si>
    <t>8 Curious Beads/6-pack</t>
  </si>
  <si>
    <t>3 Curious Beads</t>
  </si>
  <si>
    <t>Dungeon</t>
  </si>
  <si>
    <t>Mode</t>
  </si>
  <si>
    <t>Trial of the Four Kings</t>
  </si>
  <si>
    <t>Darkfall</t>
  </si>
  <si>
    <t>Misty Hollows</t>
  </si>
  <si>
    <t>Trial</t>
  </si>
  <si>
    <t>Loot description</t>
  </si>
  <si>
    <t>Level</t>
  </si>
  <si>
    <t>1/day</t>
  </si>
  <si>
    <t>lvl 35+</t>
  </si>
  <si>
    <t>lvl 45+</t>
  </si>
  <si>
    <t>lvl 60+</t>
  </si>
  <si>
    <t>lvl 20+</t>
  </si>
  <si>
    <t>lvl 40+</t>
  </si>
  <si>
    <t>lvl 55+</t>
  </si>
  <si>
    <t>Mentor</t>
  </si>
  <si>
    <t>Limit</t>
  </si>
  <si>
    <t>1 Trial/day</t>
  </si>
  <si>
    <t>EXP, Special Skill Page, Ascension Stone</t>
  </si>
  <si>
    <t>Easy</t>
  </si>
  <si>
    <t>Hard</t>
  </si>
  <si>
    <t>Trial (solo)</t>
  </si>
  <si>
    <t>Black (solo)</t>
  </si>
  <si>
    <t>Green (solo)</t>
  </si>
  <si>
    <t>Red (solo)</t>
  </si>
  <si>
    <t>99/day</t>
  </si>
  <si>
    <t>5/day</t>
  </si>
  <si>
    <t>lvl 30+</t>
  </si>
  <si>
    <t>lvl 29-, lvl 30+</t>
  </si>
  <si>
    <t>lvl 35-, lvl 40+</t>
  </si>
  <si>
    <t>lvl 49-, lvl 55+</t>
  </si>
  <si>
    <t>Desert Shrine</t>
  </si>
  <si>
    <t>Expert (1-star)</t>
  </si>
  <si>
    <t>Expert (2-star)</t>
  </si>
  <si>
    <t>Expert (3-star)</t>
  </si>
  <si>
    <t>Demonslayer Pts lvl 20-29 blue gear</t>
  </si>
  <si>
    <t>Demonslayer Pts, lvl 20-29 blue gear</t>
  </si>
  <si>
    <t>Normal</t>
  </si>
  <si>
    <t>2/day</t>
  </si>
  <si>
    <t>lvl 40-, lvl 45+</t>
  </si>
  <si>
    <t>3 Expert/week</t>
  </si>
  <si>
    <t>Solo dungeon, also a daily quest, mainly for EXP and Special Skill Pages</t>
  </si>
  <si>
    <t>Waves of mobs dungeon, mainly for Special Skill Pages, Mist's Nyx, and leveling up your F1-F6 skills. Trial mode is also your Guardian Trials daily.</t>
  </si>
  <si>
    <t>Demonslayer Pts, Mist's Nyx - Secret Treasure, Spirit Essence, First Leshy Heart, lvl 45-50 purple gear</t>
  </si>
  <si>
    <t>White (solo)</t>
  </si>
  <si>
    <t>lvl 15+</t>
  </si>
  <si>
    <t>Can be sidekicked</t>
  </si>
  <si>
    <t>Beginner dungeon, mainly for Imperial Society Merit (via mentoring) and Demonslayer Points</t>
  </si>
  <si>
    <t>Once you've cleared Expert 3-star once, sidekick 1-star/2-star for Imperial Society Merit, Demonslayer Points, and Charisma</t>
  </si>
  <si>
    <t>Nothing, just practice :)</t>
  </si>
  <si>
    <t>Time Limit</t>
  </si>
  <si>
    <t>180 min</t>
  </si>
  <si>
    <t>100 mins</t>
  </si>
  <si>
    <t>240 mins</t>
  </si>
  <si>
    <t>Demonslayer Pts, Spirit Essence, lvl 30-35 purple/blue gear</t>
  </si>
  <si>
    <t>Demonslayer Pts, lvl 30-35 purple/blue gear</t>
  </si>
  <si>
    <t>Demonslayer Pts, Mist's Nyx - Secret Treasure, lvl 35-40 purple gear</t>
  </si>
  <si>
    <t>Item</t>
  </si>
  <si>
    <t>Reward</t>
  </si>
  <si>
    <t>Mist's Nyx - Refined</t>
  </si>
  <si>
    <t>Mist's Secret Treasure</t>
  </si>
  <si>
    <t>9 Treasures/week</t>
  </si>
  <si>
    <t>1 Mist's Secret Treasure</t>
  </si>
  <si>
    <t>1 Trial /day</t>
  </si>
  <si>
    <t>14 Nyxs/week</t>
  </si>
  <si>
    <t>14-16 Soul of Mist + 1 Mist Fluorite/Irregular Pearl/Sand (unbound)</t>
  </si>
  <si>
    <t>22-26 Soul of Mist + 2-4 Soul of Mist (unbound) + 2-4 Soul of Mist Fluorite/Sand (unbound)</t>
  </si>
  <si>
    <t>14-16 Soul of Mist or Mist of Bright Jade or gold armour piece</t>
  </si>
  <si>
    <t>Demonslayer Pts, Mist's Nyx - Refined, Mist's Nyx - Treasure, Soul of Mist, Mist of Bright Jade, Mist of Irregular Pearl, lvl 45-49 gold/purple gear</t>
  </si>
  <si>
    <t>Demonslayer Pts, Mist's Nyx - Treasure, Soul of Mist, lvl 45-50 purple gear</t>
  </si>
  <si>
    <t>20 min</t>
  </si>
  <si>
    <t>Gear farming dungeon, three bosses, mainly for farming your lvl 49 gold gear mats in Expert mode. You cannot random-queue for Expert mode.</t>
  </si>
  <si>
    <t>EXP, Demonslayer Pts, Special Skill Page, Hematite I, lvl 35-45 purple/blue gear, Special Skill Broken Seal (Rare)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</si>
</sst>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/>
    <xf numFmtId="0" fontId="2" fillId="0" borderId="4" xfId="0" applyFont="1" applyBorder="1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3" borderId="0" xfId="0" applyFill="1"/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4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2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0" xfId="0" applyFont="1" applyBorder="1"/>
    <xf numFmtId="0" fontId="2" fillId="0" borderId="17" xfId="0" applyFont="1" applyBorder="1"/>
    <xf numFmtId="0" fontId="2" fillId="0" borderId="18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0" borderId="3" xfId="0" applyFont="1" applyBorder="1"/>
    <xf numFmtId="0" fontId="2" fillId="0" borderId="20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2" xfId="0" applyFont="1" applyBorder="1"/>
    <xf numFmtId="0" fontId="2" fillId="4" borderId="23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19" xfId="0" applyFont="1" applyBorder="1"/>
    <xf numFmtId="0" fontId="2" fillId="0" borderId="29" xfId="0" applyFont="1" applyBorder="1"/>
    <xf numFmtId="0" fontId="3" fillId="4" borderId="3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2" fillId="0" borderId="34" xfId="0" applyFont="1" applyBorder="1"/>
    <xf numFmtId="0" fontId="2" fillId="0" borderId="30" xfId="0" applyFont="1" applyBorder="1"/>
    <xf numFmtId="0" fontId="2" fillId="0" borderId="28" xfId="0" applyFont="1" applyBorder="1"/>
    <xf numFmtId="0" fontId="2" fillId="0" borderId="32" xfId="0" applyFont="1" applyBorder="1"/>
    <xf numFmtId="0" fontId="2" fillId="0" borderId="35" xfId="0" applyFont="1" applyBorder="1"/>
    <xf numFmtId="0" fontId="2" fillId="0" borderId="25" xfId="0" applyFont="1" applyBorder="1"/>
    <xf numFmtId="0" fontId="2" fillId="0" borderId="27" xfId="0" applyFont="1" applyBorder="1"/>
    <xf numFmtId="0" fontId="2" fillId="0" borderId="26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31" xfId="0" applyFont="1" applyBorder="1"/>
    <xf numFmtId="0" fontId="0" fillId="3" borderId="4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19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3" borderId="40" xfId="0" applyFill="1" applyBorder="1" applyAlignment="1">
      <alignment horizontal="left" vertical="top" wrapText="1"/>
    </xf>
    <xf numFmtId="0" fontId="0" fillId="3" borderId="38" xfId="0" applyFill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0" fillId="0" borderId="0" xfId="0" applyBorder="1"/>
    <xf numFmtId="0" fontId="0" fillId="2" borderId="17" xfId="0" applyFill="1" applyBorder="1"/>
    <xf numFmtId="0" fontId="0" fillId="2" borderId="27" xfId="0" applyFill="1" applyBorder="1"/>
    <xf numFmtId="0" fontId="0" fillId="4" borderId="38" xfId="0" applyFill="1" applyBorder="1" applyAlignment="1">
      <alignment horizontal="left" vertical="top" wrapText="1"/>
    </xf>
    <xf numFmtId="0" fontId="0" fillId="4" borderId="39" xfId="0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2" borderId="25" xfId="0" applyFill="1" applyBorder="1"/>
    <xf numFmtId="0" fontId="0" fillId="4" borderId="40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0" fillId="0" borderId="23" xfId="0" applyBorder="1"/>
    <xf numFmtId="0" fontId="0" fillId="0" borderId="35" xfId="0" applyBorder="1"/>
    <xf numFmtId="0" fontId="0" fillId="0" borderId="24" xfId="0" applyBorder="1"/>
    <xf numFmtId="0" fontId="0" fillId="0" borderId="42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</cellXfs>
  <cellStyles count="1">
    <cellStyle name="Normal" xfId="0" builtinId="0"/>
  </cellStyles>
  <dxfs count="74">
    <dxf>
      <alignment horizontal="left" vertical="top" textRotation="0" wrapText="1" indent="0" justifyLastLine="0" shrinkToFit="0" readingOrder="0"/>
      <border diagonalUp="0" diagonalDown="0" outline="0">
        <left style="thick">
          <color indexed="64"/>
        </left>
        <right/>
        <top style="thick">
          <color indexed="64"/>
        </top>
        <bottom style="thick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/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>
        <top style="thick">
          <color indexed="64"/>
        </top>
      </border>
    </dxf>
    <dxf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alignment horizontal="left" vertical="top" textRotation="0" wrapText="1" indent="0" justifyLastLine="0" shrinkToFit="0" readingOrder="0"/>
    </dxf>
    <dxf>
      <border>
        <bottom style="thick">
          <color indexed="64"/>
        </bottom>
      </border>
    </dxf>
    <dxf>
      <border diagonalUp="0" diagonalDown="0">
        <left style="thick">
          <color indexed="64"/>
        </left>
        <right style="thick">
          <color indexed="64"/>
        </right>
        <top/>
        <bottom/>
        <vertical style="thick">
          <color indexed="64"/>
        </vertical>
        <horizontal style="thick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>
        <left style="thick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</dxf>
    <dxf>
      <border>
        <bottom style="thick">
          <color indexed="64"/>
        </bottom>
      </border>
    </dxf>
    <dxf>
      <fill>
        <patternFill patternType="solid">
          <fgColor indexed="64"/>
          <bgColor theme="8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image" Target="../media/image38.png"/><Relationship Id="rId18" Type="http://schemas.openxmlformats.org/officeDocument/2006/relationships/image" Target="../media/image25.png"/><Relationship Id="rId3" Type="http://schemas.openxmlformats.org/officeDocument/2006/relationships/image" Target="../media/image28.png"/><Relationship Id="rId21" Type="http://schemas.openxmlformats.org/officeDocument/2006/relationships/image" Target="../media/image42.png"/><Relationship Id="rId7" Type="http://schemas.openxmlformats.org/officeDocument/2006/relationships/image" Target="../media/image32.png"/><Relationship Id="rId12" Type="http://schemas.openxmlformats.org/officeDocument/2006/relationships/image" Target="../media/image37.png"/><Relationship Id="rId17" Type="http://schemas.openxmlformats.org/officeDocument/2006/relationships/image" Target="../media/image41.png"/><Relationship Id="rId2" Type="http://schemas.openxmlformats.org/officeDocument/2006/relationships/image" Target="../media/image27.png"/><Relationship Id="rId16" Type="http://schemas.openxmlformats.org/officeDocument/2006/relationships/image" Target="../media/image40.png"/><Relationship Id="rId20" Type="http://schemas.openxmlformats.org/officeDocument/2006/relationships/image" Target="../media/image8.png"/><Relationship Id="rId1" Type="http://schemas.openxmlformats.org/officeDocument/2006/relationships/image" Target="../media/image26.png"/><Relationship Id="rId6" Type="http://schemas.openxmlformats.org/officeDocument/2006/relationships/image" Target="../media/image31.png"/><Relationship Id="rId11" Type="http://schemas.openxmlformats.org/officeDocument/2006/relationships/image" Target="../media/image36.png"/><Relationship Id="rId5" Type="http://schemas.openxmlformats.org/officeDocument/2006/relationships/image" Target="../media/image30.png"/><Relationship Id="rId15" Type="http://schemas.openxmlformats.org/officeDocument/2006/relationships/image" Target="../media/image39.png"/><Relationship Id="rId10" Type="http://schemas.openxmlformats.org/officeDocument/2006/relationships/image" Target="../media/image35.png"/><Relationship Id="rId19" Type="http://schemas.openxmlformats.org/officeDocument/2006/relationships/image" Target="../media/image7.png"/><Relationship Id="rId4" Type="http://schemas.openxmlformats.org/officeDocument/2006/relationships/image" Target="../media/image29.png"/><Relationship Id="rId9" Type="http://schemas.openxmlformats.org/officeDocument/2006/relationships/image" Target="../media/image34.png"/><Relationship Id="rId14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.png"/><Relationship Id="rId3" Type="http://schemas.openxmlformats.org/officeDocument/2006/relationships/image" Target="../media/image25.png"/><Relationship Id="rId7" Type="http://schemas.openxmlformats.org/officeDocument/2006/relationships/image" Target="../media/image40.png"/><Relationship Id="rId2" Type="http://schemas.openxmlformats.org/officeDocument/2006/relationships/image" Target="../media/image8.png"/><Relationship Id="rId1" Type="http://schemas.openxmlformats.org/officeDocument/2006/relationships/image" Target="../media/image43.png"/><Relationship Id="rId6" Type="http://schemas.openxmlformats.org/officeDocument/2006/relationships/image" Target="../media/image41.png"/><Relationship Id="rId11" Type="http://schemas.openxmlformats.org/officeDocument/2006/relationships/image" Target="../media/image5.png"/><Relationship Id="rId5" Type="http://schemas.openxmlformats.org/officeDocument/2006/relationships/image" Target="../media/image36.png"/><Relationship Id="rId10" Type="http://schemas.openxmlformats.org/officeDocument/2006/relationships/image" Target="../media/image7.png"/><Relationship Id="rId4" Type="http://schemas.openxmlformats.org/officeDocument/2006/relationships/image" Target="../media/image42.png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246336</xdr:colOff>
      <xdr:row>2</xdr:row>
      <xdr:rowOff>3627</xdr:rowOff>
    </xdr:from>
    <xdr:to>
      <xdr:col>11</xdr:col>
      <xdr:colOff>699594</xdr:colOff>
      <xdr:row>3</xdr:row>
      <xdr:rowOff>2616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DEDDACE-B53D-47B2-93F9-0D215F750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3414" y="831317"/>
          <a:ext cx="453258" cy="43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277236</xdr:colOff>
      <xdr:row>2</xdr:row>
      <xdr:rowOff>5710</xdr:rowOff>
    </xdr:from>
    <xdr:to>
      <xdr:col>10</xdr:col>
      <xdr:colOff>723597</xdr:colOff>
      <xdr:row>3</xdr:row>
      <xdr:rowOff>1262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5C96ACD-5D0B-4323-A605-E05D7C77D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14467" y="833652"/>
          <a:ext cx="446361" cy="435168"/>
        </a:xfrm>
        <a:prstGeom prst="rect">
          <a:avLst/>
        </a:prstGeom>
      </xdr:spPr>
    </xdr:pic>
    <xdr:clientData/>
  </xdr:twoCellAnchor>
  <xdr:oneCellAnchor>
    <xdr:from>
      <xdr:col>13</xdr:col>
      <xdr:colOff>247388</xdr:colOff>
      <xdr:row>20</xdr:row>
      <xdr:rowOff>2147</xdr:rowOff>
    </xdr:from>
    <xdr:ext cx="455492" cy="437973"/>
    <xdr:pic>
      <xdr:nvPicPr>
        <xdr:cNvPr id="20" name="Picture 19">
          <a:extLst>
            <a:ext uri="{FF2B5EF4-FFF2-40B4-BE49-F238E27FC236}">
              <a16:creationId xmlns:a16="http://schemas.microsoft.com/office/drawing/2014/main" id="{1128E503-B6B2-4869-8332-BC1E8833E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4466" y="4455906"/>
          <a:ext cx="455492" cy="437973"/>
        </a:xfrm>
        <a:prstGeom prst="rect">
          <a:avLst/>
        </a:prstGeom>
      </xdr:spPr>
    </xdr:pic>
    <xdr:clientData/>
  </xdr:oneCellAnchor>
  <xdr:oneCellAnchor>
    <xdr:from>
      <xdr:col>12</xdr:col>
      <xdr:colOff>243556</xdr:colOff>
      <xdr:row>19</xdr:row>
      <xdr:rowOff>760265</xdr:rowOff>
    </xdr:from>
    <xdr:ext cx="450321" cy="438774"/>
    <xdr:pic>
      <xdr:nvPicPr>
        <xdr:cNvPr id="21" name="Picture 20">
          <a:extLst>
            <a:ext uri="{FF2B5EF4-FFF2-40B4-BE49-F238E27FC236}">
              <a16:creationId xmlns:a16="http://schemas.microsoft.com/office/drawing/2014/main" id="{CF89F0C3-43ED-4B91-A4E1-DA3757B90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82781" y="6103790"/>
          <a:ext cx="450321" cy="438774"/>
        </a:xfrm>
        <a:prstGeom prst="rect">
          <a:avLst/>
        </a:prstGeom>
      </xdr:spPr>
    </xdr:pic>
    <xdr:clientData/>
  </xdr:oneCellAnchor>
  <xdr:twoCellAnchor editAs="oneCell">
    <xdr:from>
      <xdr:col>14</xdr:col>
      <xdr:colOff>151225</xdr:colOff>
      <xdr:row>20</xdr:row>
      <xdr:rowOff>5585</xdr:rowOff>
    </xdr:from>
    <xdr:to>
      <xdr:col>14</xdr:col>
      <xdr:colOff>608425</xdr:colOff>
      <xdr:row>20</xdr:row>
      <xdr:rowOff>430325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35A2B56-9777-48B9-B483-613BC0E58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43150" y="5244335"/>
          <a:ext cx="457200" cy="424740"/>
        </a:xfrm>
        <a:prstGeom prst="rect">
          <a:avLst/>
        </a:prstGeom>
      </xdr:spPr>
    </xdr:pic>
    <xdr:clientData/>
  </xdr:twoCellAnchor>
  <xdr:twoCellAnchor editAs="oneCell">
    <xdr:from>
      <xdr:col>7</xdr:col>
      <xdr:colOff>213492</xdr:colOff>
      <xdr:row>2</xdr:row>
      <xdr:rowOff>3283</xdr:rowOff>
    </xdr:from>
    <xdr:to>
      <xdr:col>7</xdr:col>
      <xdr:colOff>627337</xdr:colOff>
      <xdr:row>3</xdr:row>
      <xdr:rowOff>3284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00A8E38-1ACF-40E0-8E8C-4B34AFD3A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41682" y="830973"/>
          <a:ext cx="413845" cy="436837"/>
        </a:xfrm>
        <a:prstGeom prst="rect">
          <a:avLst/>
        </a:prstGeom>
      </xdr:spPr>
    </xdr:pic>
    <xdr:clientData/>
  </xdr:twoCellAnchor>
  <xdr:twoCellAnchor editAs="oneCell">
    <xdr:from>
      <xdr:col>5</xdr:col>
      <xdr:colOff>154371</xdr:colOff>
      <xdr:row>1</xdr:row>
      <xdr:rowOff>436837</xdr:rowOff>
    </xdr:from>
    <xdr:to>
      <xdr:col>5</xdr:col>
      <xdr:colOff>597776</xdr:colOff>
      <xdr:row>3</xdr:row>
      <xdr:rowOff>351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810CA48-99E5-4A5B-97E7-ACF0A0D6F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86250" y="817837"/>
          <a:ext cx="443405" cy="447040"/>
        </a:xfrm>
        <a:prstGeom prst="rect">
          <a:avLst/>
        </a:prstGeom>
      </xdr:spPr>
    </xdr:pic>
    <xdr:clientData/>
  </xdr:twoCellAnchor>
  <xdr:twoCellAnchor editAs="oneCell">
    <xdr:from>
      <xdr:col>3</xdr:col>
      <xdr:colOff>190498</xdr:colOff>
      <xdr:row>2</xdr:row>
      <xdr:rowOff>3284</xdr:rowOff>
    </xdr:from>
    <xdr:to>
      <xdr:col>3</xdr:col>
      <xdr:colOff>627335</xdr:colOff>
      <xdr:row>3</xdr:row>
      <xdr:rowOff>293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7E54BE8-9ED1-441D-B169-DCDBA143B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89990" y="830974"/>
          <a:ext cx="436837" cy="433845"/>
        </a:xfrm>
        <a:prstGeom prst="rect">
          <a:avLst/>
        </a:prstGeom>
      </xdr:spPr>
    </xdr:pic>
    <xdr:clientData/>
  </xdr:twoCellAnchor>
  <xdr:twoCellAnchor editAs="oneCell">
    <xdr:from>
      <xdr:col>4</xdr:col>
      <xdr:colOff>220060</xdr:colOff>
      <xdr:row>2</xdr:row>
      <xdr:rowOff>3285</xdr:rowOff>
    </xdr:from>
    <xdr:to>
      <xdr:col>4</xdr:col>
      <xdr:colOff>643757</xdr:colOff>
      <xdr:row>3</xdr:row>
      <xdr:rowOff>828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CCE6075-FE29-43D8-9542-285F542C0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94690" y="830975"/>
          <a:ext cx="423697" cy="434379"/>
        </a:xfrm>
        <a:prstGeom prst="rect">
          <a:avLst/>
        </a:prstGeom>
      </xdr:spPr>
    </xdr:pic>
    <xdr:clientData/>
  </xdr:twoCellAnchor>
  <xdr:twoCellAnchor editAs="oneCell">
    <xdr:from>
      <xdr:col>2</xdr:col>
      <xdr:colOff>157656</xdr:colOff>
      <xdr:row>2</xdr:row>
      <xdr:rowOff>1</xdr:rowOff>
    </xdr:from>
    <xdr:to>
      <xdr:col>2</xdr:col>
      <xdr:colOff>601834</xdr:colOff>
      <xdr:row>3</xdr:row>
      <xdr:rowOff>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19EFC95-9C68-42C7-8C1B-6597901F7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39717" y="827691"/>
          <a:ext cx="444178" cy="436836"/>
        </a:xfrm>
        <a:prstGeom prst="rect">
          <a:avLst/>
        </a:prstGeom>
      </xdr:spPr>
    </xdr:pic>
    <xdr:clientData/>
  </xdr:twoCellAnchor>
  <xdr:twoCellAnchor editAs="oneCell">
    <xdr:from>
      <xdr:col>6</xdr:col>
      <xdr:colOff>164225</xdr:colOff>
      <xdr:row>1</xdr:row>
      <xdr:rowOff>443407</xdr:rowOff>
    </xdr:from>
    <xdr:to>
      <xdr:col>6</xdr:col>
      <xdr:colOff>604345</xdr:colOff>
      <xdr:row>3</xdr:row>
      <xdr:rowOff>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373DF8A-0C7A-4BFF-B6D3-A3357B038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50984" y="824407"/>
          <a:ext cx="440120" cy="440120"/>
        </a:xfrm>
        <a:prstGeom prst="rect">
          <a:avLst/>
        </a:prstGeom>
      </xdr:spPr>
    </xdr:pic>
    <xdr:clientData/>
  </xdr:twoCellAnchor>
  <xdr:twoCellAnchor editAs="oneCell">
    <xdr:from>
      <xdr:col>8</xdr:col>
      <xdr:colOff>210208</xdr:colOff>
      <xdr:row>2</xdr:row>
      <xdr:rowOff>3284</xdr:rowOff>
    </xdr:from>
    <xdr:to>
      <xdr:col>8</xdr:col>
      <xdr:colOff>656897</xdr:colOff>
      <xdr:row>3</xdr:row>
      <xdr:rowOff>2809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420BDEE-0C93-4F8D-B465-941DCA2E8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00751" y="830974"/>
          <a:ext cx="446689" cy="436361"/>
        </a:xfrm>
        <a:prstGeom prst="rect">
          <a:avLst/>
        </a:prstGeom>
      </xdr:spPr>
    </xdr:pic>
    <xdr:clientData/>
  </xdr:twoCellAnchor>
  <xdr:twoCellAnchor editAs="oneCell">
    <xdr:from>
      <xdr:col>8</xdr:col>
      <xdr:colOff>257327</xdr:colOff>
      <xdr:row>20</xdr:row>
      <xdr:rowOff>1137</xdr:rowOff>
    </xdr:from>
    <xdr:to>
      <xdr:col>8</xdr:col>
      <xdr:colOff>687593</xdr:colOff>
      <xdr:row>20</xdr:row>
      <xdr:rowOff>432106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269BC136-2F72-4D42-80F9-02E398FB4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221442" y="5089685"/>
          <a:ext cx="430266" cy="430969"/>
        </a:xfrm>
        <a:prstGeom prst="rect">
          <a:avLst/>
        </a:prstGeom>
      </xdr:spPr>
    </xdr:pic>
    <xdr:clientData/>
  </xdr:twoCellAnchor>
  <xdr:twoCellAnchor editAs="oneCell">
    <xdr:from>
      <xdr:col>4</xdr:col>
      <xdr:colOff>182542</xdr:colOff>
      <xdr:row>20</xdr:row>
      <xdr:rowOff>1895</xdr:rowOff>
    </xdr:from>
    <xdr:to>
      <xdr:col>4</xdr:col>
      <xdr:colOff>625946</xdr:colOff>
      <xdr:row>21</xdr:row>
      <xdr:rowOff>1018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2960A2B-CCE3-4A66-9DBE-80E5C1F75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16571" y="5273617"/>
          <a:ext cx="443404" cy="431411"/>
        </a:xfrm>
        <a:prstGeom prst="rect">
          <a:avLst/>
        </a:prstGeom>
      </xdr:spPr>
    </xdr:pic>
    <xdr:clientData/>
  </xdr:twoCellAnchor>
  <xdr:twoCellAnchor editAs="oneCell">
    <xdr:from>
      <xdr:col>6</xdr:col>
      <xdr:colOff>187215</xdr:colOff>
      <xdr:row>20</xdr:row>
      <xdr:rowOff>0</xdr:rowOff>
    </xdr:from>
    <xdr:to>
      <xdr:col>6</xdr:col>
      <xdr:colOff>601060</xdr:colOff>
      <xdr:row>20</xdr:row>
      <xdr:rowOff>429429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F1B97109-86AB-48C1-834F-C5A95751D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90948" y="4453759"/>
          <a:ext cx="413845" cy="436837"/>
        </a:xfrm>
        <a:prstGeom prst="rect">
          <a:avLst/>
        </a:prstGeom>
      </xdr:spPr>
    </xdr:pic>
    <xdr:clientData/>
  </xdr:twoCellAnchor>
  <xdr:twoCellAnchor editAs="oneCell">
    <xdr:from>
      <xdr:col>2</xdr:col>
      <xdr:colOff>183931</xdr:colOff>
      <xdr:row>20</xdr:row>
      <xdr:rowOff>3284</xdr:rowOff>
    </xdr:from>
    <xdr:to>
      <xdr:col>2</xdr:col>
      <xdr:colOff>632855</xdr:colOff>
      <xdr:row>20</xdr:row>
      <xdr:rowOff>430744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49EDC09B-5327-442C-8525-C727FAD73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65992" y="4457043"/>
          <a:ext cx="448924" cy="440121"/>
        </a:xfrm>
        <a:prstGeom prst="rect">
          <a:avLst/>
        </a:prstGeom>
      </xdr:spPr>
    </xdr:pic>
    <xdr:clientData/>
  </xdr:twoCellAnchor>
  <xdr:twoCellAnchor editAs="oneCell">
    <xdr:from>
      <xdr:col>7</xdr:col>
      <xdr:colOff>249906</xdr:colOff>
      <xdr:row>20</xdr:row>
      <xdr:rowOff>3284</xdr:rowOff>
    </xdr:from>
    <xdr:to>
      <xdr:col>7</xdr:col>
      <xdr:colOff>666750</xdr:colOff>
      <xdr:row>20</xdr:row>
      <xdr:rowOff>428735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B0DCD3E-23C0-439D-B331-9AF4C0FF3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40449" y="4457043"/>
          <a:ext cx="416844" cy="438112"/>
        </a:xfrm>
        <a:prstGeom prst="rect">
          <a:avLst/>
        </a:prstGeom>
      </xdr:spPr>
    </xdr:pic>
    <xdr:clientData/>
  </xdr:twoCellAnchor>
  <xdr:twoCellAnchor editAs="oneCell">
    <xdr:from>
      <xdr:col>5</xdr:col>
      <xdr:colOff>160940</xdr:colOff>
      <xdr:row>20</xdr:row>
      <xdr:rowOff>3284</xdr:rowOff>
    </xdr:from>
    <xdr:to>
      <xdr:col>5</xdr:col>
      <xdr:colOff>594491</xdr:colOff>
      <xdr:row>20</xdr:row>
      <xdr:rowOff>428598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FA6E9830-363B-4C02-BD80-347CB9DE6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97974" y="4457043"/>
          <a:ext cx="433551" cy="437975"/>
        </a:xfrm>
        <a:prstGeom prst="rect">
          <a:avLst/>
        </a:prstGeom>
      </xdr:spPr>
    </xdr:pic>
    <xdr:clientData/>
  </xdr:twoCellAnchor>
  <xdr:twoCellAnchor editAs="oneCell">
    <xdr:from>
      <xdr:col>3</xdr:col>
      <xdr:colOff>174077</xdr:colOff>
      <xdr:row>20</xdr:row>
      <xdr:rowOff>3284</xdr:rowOff>
    </xdr:from>
    <xdr:to>
      <xdr:col>3</xdr:col>
      <xdr:colOff>614198</xdr:colOff>
      <xdr:row>20</xdr:row>
      <xdr:rowOff>430744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3779F4AA-BF81-4999-8175-2C00DD54D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60836" y="4457043"/>
          <a:ext cx="440121" cy="440121"/>
        </a:xfrm>
        <a:prstGeom prst="rect">
          <a:avLst/>
        </a:prstGeom>
      </xdr:spPr>
    </xdr:pic>
    <xdr:clientData/>
  </xdr:twoCellAnchor>
  <xdr:oneCellAnchor>
    <xdr:from>
      <xdr:col>13</xdr:col>
      <xdr:colOff>214051</xdr:colOff>
      <xdr:row>38</xdr:row>
      <xdr:rowOff>6910</xdr:rowOff>
    </xdr:from>
    <xdr:ext cx="455492" cy="437973"/>
    <xdr:pic>
      <xdr:nvPicPr>
        <xdr:cNvPr id="84" name="Picture 83">
          <a:extLst>
            <a:ext uri="{FF2B5EF4-FFF2-40B4-BE49-F238E27FC236}">
              <a16:creationId xmlns:a16="http://schemas.microsoft.com/office/drawing/2014/main" id="{575D421D-BCAA-4553-B670-EFB2408E4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5864" y="9531910"/>
          <a:ext cx="455492" cy="437973"/>
        </a:xfrm>
        <a:prstGeom prst="rect">
          <a:avLst/>
        </a:prstGeom>
      </xdr:spPr>
    </xdr:pic>
    <xdr:clientData/>
  </xdr:oneCellAnchor>
  <xdr:oneCellAnchor>
    <xdr:from>
      <xdr:col>12</xdr:col>
      <xdr:colOff>259676</xdr:colOff>
      <xdr:row>38</xdr:row>
      <xdr:rowOff>7790</xdr:rowOff>
    </xdr:from>
    <xdr:ext cx="450321" cy="438774"/>
    <xdr:pic>
      <xdr:nvPicPr>
        <xdr:cNvPr id="85" name="Picture 84">
          <a:extLst>
            <a:ext uri="{FF2B5EF4-FFF2-40B4-BE49-F238E27FC236}">
              <a16:creationId xmlns:a16="http://schemas.microsoft.com/office/drawing/2014/main" id="{F13B8649-3D65-41CF-8AB6-CBF9445AE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98901" y="10971065"/>
          <a:ext cx="450321" cy="438774"/>
        </a:xfrm>
        <a:prstGeom prst="rect">
          <a:avLst/>
        </a:prstGeom>
      </xdr:spPr>
    </xdr:pic>
    <xdr:clientData/>
  </xdr:oneCellAnchor>
  <xdr:oneCellAnchor>
    <xdr:from>
      <xdr:col>14</xdr:col>
      <xdr:colOff>138770</xdr:colOff>
      <xdr:row>38</xdr:row>
      <xdr:rowOff>5583</xdr:rowOff>
    </xdr:from>
    <xdr:ext cx="457200" cy="424740"/>
    <xdr:pic>
      <xdr:nvPicPr>
        <xdr:cNvPr id="86" name="Picture 85">
          <a:extLst>
            <a:ext uri="{FF2B5EF4-FFF2-40B4-BE49-F238E27FC236}">
              <a16:creationId xmlns:a16="http://schemas.microsoft.com/office/drawing/2014/main" id="{CD3C3FDC-5534-4BFE-B24E-9902C3E5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30695" y="9530583"/>
          <a:ext cx="457200" cy="424740"/>
        </a:xfrm>
        <a:prstGeom prst="rect">
          <a:avLst/>
        </a:prstGeom>
      </xdr:spPr>
    </xdr:pic>
    <xdr:clientData/>
  </xdr:oneCellAnchor>
  <xdr:oneCellAnchor>
    <xdr:from>
      <xdr:col>6</xdr:col>
      <xdr:colOff>187215</xdr:colOff>
      <xdr:row>38</xdr:row>
      <xdr:rowOff>0</xdr:rowOff>
    </xdr:from>
    <xdr:ext cx="413845" cy="429429"/>
    <xdr:pic>
      <xdr:nvPicPr>
        <xdr:cNvPr id="89" name="Picture 88">
          <a:extLst>
            <a:ext uri="{FF2B5EF4-FFF2-40B4-BE49-F238E27FC236}">
              <a16:creationId xmlns:a16="http://schemas.microsoft.com/office/drawing/2014/main" id="{48AEB4F3-9DDC-4204-A464-E30A167DB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52571" y="4597645"/>
          <a:ext cx="413845" cy="429429"/>
        </a:xfrm>
        <a:prstGeom prst="rect">
          <a:avLst/>
        </a:prstGeom>
      </xdr:spPr>
    </xdr:pic>
    <xdr:clientData/>
  </xdr:oneCellAnchor>
  <xdr:oneCellAnchor>
    <xdr:from>
      <xdr:col>7</xdr:col>
      <xdr:colOff>249906</xdr:colOff>
      <xdr:row>38</xdr:row>
      <xdr:rowOff>3284</xdr:rowOff>
    </xdr:from>
    <xdr:ext cx="416844" cy="425451"/>
    <xdr:pic>
      <xdr:nvPicPr>
        <xdr:cNvPr id="91" name="Picture 90">
          <a:extLst>
            <a:ext uri="{FF2B5EF4-FFF2-40B4-BE49-F238E27FC236}">
              <a16:creationId xmlns:a16="http://schemas.microsoft.com/office/drawing/2014/main" id="{2E9C3E53-728B-4FD2-A4AA-2DDE3F742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195579" y="4600929"/>
          <a:ext cx="416844" cy="425451"/>
        </a:xfrm>
        <a:prstGeom prst="rect">
          <a:avLst/>
        </a:prstGeom>
      </xdr:spPr>
    </xdr:pic>
    <xdr:clientData/>
  </xdr:oneCellAnchor>
  <xdr:twoCellAnchor editAs="oneCell">
    <xdr:from>
      <xdr:col>8</xdr:col>
      <xdr:colOff>197827</xdr:colOff>
      <xdr:row>38</xdr:row>
      <xdr:rowOff>1</xdr:rowOff>
    </xdr:from>
    <xdr:to>
      <xdr:col>8</xdr:col>
      <xdr:colOff>611798</xdr:colOff>
      <xdr:row>38</xdr:row>
      <xdr:rowOff>425799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F922E15D-3ECE-4D72-8A73-A3347236A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30058" y="8737357"/>
          <a:ext cx="413971" cy="425798"/>
        </a:xfrm>
        <a:prstGeom prst="rect">
          <a:avLst/>
        </a:prstGeom>
      </xdr:spPr>
    </xdr:pic>
    <xdr:clientData/>
  </xdr:twoCellAnchor>
  <xdr:twoCellAnchor editAs="oneCell">
    <xdr:from>
      <xdr:col>4</xdr:col>
      <xdr:colOff>172184</xdr:colOff>
      <xdr:row>38</xdr:row>
      <xdr:rowOff>0</xdr:rowOff>
    </xdr:from>
    <xdr:to>
      <xdr:col>4</xdr:col>
      <xdr:colOff>575164</xdr:colOff>
      <xdr:row>39</xdr:row>
      <xdr:rowOff>9397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9427A66A-C16F-40B9-8649-B32827880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751261" y="8737356"/>
          <a:ext cx="402980" cy="438022"/>
        </a:xfrm>
        <a:prstGeom prst="rect">
          <a:avLst/>
        </a:prstGeom>
      </xdr:spPr>
    </xdr:pic>
    <xdr:clientData/>
  </xdr:twoCellAnchor>
  <xdr:twoCellAnchor editAs="oneCell">
    <xdr:from>
      <xdr:col>2</xdr:col>
      <xdr:colOff>212481</xdr:colOff>
      <xdr:row>38</xdr:row>
      <xdr:rowOff>0</xdr:rowOff>
    </xdr:from>
    <xdr:to>
      <xdr:col>2</xdr:col>
      <xdr:colOff>645816</xdr:colOff>
      <xdr:row>39</xdr:row>
      <xdr:rowOff>10990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7AE28EC6-D3CE-4DB1-8DB9-F7311128D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94289" y="8737356"/>
          <a:ext cx="433335" cy="439615"/>
        </a:xfrm>
        <a:prstGeom prst="rect">
          <a:avLst/>
        </a:prstGeom>
      </xdr:spPr>
    </xdr:pic>
    <xdr:clientData/>
  </xdr:twoCellAnchor>
  <xdr:twoCellAnchor editAs="oneCell">
    <xdr:from>
      <xdr:col>3</xdr:col>
      <xdr:colOff>197828</xdr:colOff>
      <xdr:row>38</xdr:row>
      <xdr:rowOff>3663</xdr:rowOff>
    </xdr:from>
    <xdr:to>
      <xdr:col>3</xdr:col>
      <xdr:colOff>633780</xdr:colOff>
      <xdr:row>39</xdr:row>
      <xdr:rowOff>5738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B7E52CC3-9123-4EE3-A4D8-47BBF03C3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85597" y="8741019"/>
          <a:ext cx="435952" cy="430700"/>
        </a:xfrm>
        <a:prstGeom prst="rect">
          <a:avLst/>
        </a:prstGeom>
      </xdr:spPr>
    </xdr:pic>
    <xdr:clientData/>
  </xdr:twoCellAnchor>
  <xdr:twoCellAnchor editAs="oneCell">
    <xdr:from>
      <xdr:col>5</xdr:col>
      <xdr:colOff>161194</xdr:colOff>
      <xdr:row>38</xdr:row>
      <xdr:rowOff>3663</xdr:rowOff>
    </xdr:from>
    <xdr:to>
      <xdr:col>5</xdr:col>
      <xdr:colOff>589160</xdr:colOff>
      <xdr:row>39</xdr:row>
      <xdr:rowOff>7327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EF58B2A0-D4CB-4DED-A7F8-3833810EE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531579" y="8741019"/>
          <a:ext cx="427966" cy="432289"/>
        </a:xfrm>
        <a:prstGeom prst="rect">
          <a:avLst/>
        </a:prstGeom>
      </xdr:spPr>
    </xdr:pic>
    <xdr:clientData/>
  </xdr:twoCellAnchor>
  <xdr:twoCellAnchor editAs="oneCell">
    <xdr:from>
      <xdr:col>9</xdr:col>
      <xdr:colOff>197828</xdr:colOff>
      <xdr:row>20</xdr:row>
      <xdr:rowOff>0</xdr:rowOff>
    </xdr:from>
    <xdr:to>
      <xdr:col>9</xdr:col>
      <xdr:colOff>630117</xdr:colOff>
      <xdr:row>21</xdr:row>
      <xdr:rowOff>1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453E81D-D2E8-456F-B43E-BBE4DF6E6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121770" y="5403606"/>
          <a:ext cx="432289" cy="432289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238126</xdr:colOff>
      <xdr:row>20</xdr:row>
      <xdr:rowOff>7327</xdr:rowOff>
    </xdr:from>
    <xdr:to>
      <xdr:col>10</xdr:col>
      <xdr:colOff>685068</xdr:colOff>
      <xdr:row>21</xdr:row>
      <xdr:rowOff>9089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798969C0-FFE6-4E2D-8757-D597665A3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975357" y="5410933"/>
          <a:ext cx="446942" cy="434050"/>
        </a:xfrm>
        <a:prstGeom prst="rect">
          <a:avLst/>
        </a:prstGeom>
      </xdr:spPr>
    </xdr:pic>
    <xdr:clientData/>
  </xdr:twoCellAnchor>
  <xdr:twoCellAnchor editAs="oneCell">
    <xdr:from>
      <xdr:col>11</xdr:col>
      <xdr:colOff>252780</xdr:colOff>
      <xdr:row>20</xdr:row>
      <xdr:rowOff>3664</xdr:rowOff>
    </xdr:from>
    <xdr:to>
      <xdr:col>11</xdr:col>
      <xdr:colOff>672228</xdr:colOff>
      <xdr:row>21</xdr:row>
      <xdr:rowOff>3664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DE648718-FC75-4C25-8FB3-FBE39CA15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400444" y="5407270"/>
          <a:ext cx="419448" cy="432288"/>
        </a:xfrm>
        <a:prstGeom prst="rect">
          <a:avLst/>
        </a:prstGeom>
      </xdr:spPr>
    </xdr:pic>
    <xdr:clientData/>
  </xdr:twoCellAnchor>
  <xdr:oneCellAnchor>
    <xdr:from>
      <xdr:col>9</xdr:col>
      <xdr:colOff>203689</xdr:colOff>
      <xdr:row>38</xdr:row>
      <xdr:rowOff>4763</xdr:rowOff>
    </xdr:from>
    <xdr:ext cx="432289" cy="432289"/>
    <xdr:pic>
      <xdr:nvPicPr>
        <xdr:cNvPr id="106" name="Picture 105">
          <a:extLst>
            <a:ext uri="{FF2B5EF4-FFF2-40B4-BE49-F238E27FC236}">
              <a16:creationId xmlns:a16="http://schemas.microsoft.com/office/drawing/2014/main" id="{B5F94B30-236A-46F1-8374-978829616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128364" y="9529763"/>
          <a:ext cx="432289" cy="432289"/>
        </a:xfrm>
        <a:prstGeom prst="rect">
          <a:avLst/>
        </a:prstGeom>
      </xdr:spPr>
    </xdr:pic>
    <xdr:clientData/>
  </xdr:oneCellAnchor>
  <xdr:oneCellAnchor>
    <xdr:from>
      <xdr:col>10</xdr:col>
      <xdr:colOff>249116</xdr:colOff>
      <xdr:row>38</xdr:row>
      <xdr:rowOff>4763</xdr:rowOff>
    </xdr:from>
    <xdr:ext cx="446942" cy="434050"/>
    <xdr:pic>
      <xdr:nvPicPr>
        <xdr:cNvPr id="107" name="Picture 106">
          <a:extLst>
            <a:ext uri="{FF2B5EF4-FFF2-40B4-BE49-F238E27FC236}">
              <a16:creationId xmlns:a16="http://schemas.microsoft.com/office/drawing/2014/main" id="{8E71C5EE-7746-428A-BD3A-E07BF7F9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988179" y="9529763"/>
          <a:ext cx="446942" cy="434050"/>
        </a:xfrm>
        <a:prstGeom prst="rect">
          <a:avLst/>
        </a:prstGeom>
      </xdr:spPr>
    </xdr:pic>
    <xdr:clientData/>
  </xdr:oneCellAnchor>
  <xdr:twoCellAnchor editAs="oneCell">
    <xdr:from>
      <xdr:col>9</xdr:col>
      <xdr:colOff>161925</xdr:colOff>
      <xdr:row>2</xdr:row>
      <xdr:rowOff>4763</xdr:rowOff>
    </xdr:from>
    <xdr:to>
      <xdr:col>9</xdr:col>
      <xdr:colOff>600075</xdr:colOff>
      <xdr:row>3</xdr:row>
      <xdr:rowOff>4763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0C0AF2-675B-4D2E-A8C9-D379FCB71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086600" y="833438"/>
          <a:ext cx="43815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881066</xdr:colOff>
      <xdr:row>10</xdr:row>
      <xdr:rowOff>390525</xdr:rowOff>
    </xdr:from>
    <xdr:to>
      <xdr:col>7</xdr:col>
      <xdr:colOff>1223965</xdr:colOff>
      <xdr:row>10</xdr:row>
      <xdr:rowOff>745670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6F3908-8052-48BB-B70B-C4E69CF9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8354" y="1900238"/>
          <a:ext cx="342899" cy="355145"/>
        </a:xfrm>
        <a:prstGeom prst="rect">
          <a:avLst/>
        </a:prstGeom>
      </xdr:spPr>
    </xdr:pic>
    <xdr:clientData/>
  </xdr:twoCellAnchor>
  <xdr:twoCellAnchor>
    <xdr:from>
      <xdr:col>7</xdr:col>
      <xdr:colOff>57154</xdr:colOff>
      <xdr:row>10</xdr:row>
      <xdr:rowOff>381001</xdr:rowOff>
    </xdr:from>
    <xdr:to>
      <xdr:col>7</xdr:col>
      <xdr:colOff>419103</xdr:colOff>
      <xdr:row>10</xdr:row>
      <xdr:rowOff>735852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CBB87-E810-403A-98D1-B678EAD5F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24442" y="1890714"/>
          <a:ext cx="361949" cy="354851"/>
        </a:xfrm>
        <a:prstGeom prst="rect">
          <a:avLst/>
        </a:prstGeom>
      </xdr:spPr>
    </xdr:pic>
    <xdr:clientData/>
  </xdr:twoCellAnchor>
  <xdr:twoCellAnchor>
    <xdr:from>
      <xdr:col>7</xdr:col>
      <xdr:colOff>485779</xdr:colOff>
      <xdr:row>10</xdr:row>
      <xdr:rowOff>385763</xdr:rowOff>
    </xdr:from>
    <xdr:to>
      <xdr:col>7</xdr:col>
      <xdr:colOff>824248</xdr:colOff>
      <xdr:row>10</xdr:row>
      <xdr:rowOff>738189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2E2A9F1-3219-42AC-BDC6-DDA9629C3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53067" y="1895476"/>
          <a:ext cx="338469" cy="352426"/>
        </a:xfrm>
        <a:prstGeom prst="rect">
          <a:avLst/>
        </a:prstGeom>
      </xdr:spPr>
    </xdr:pic>
    <xdr:clientData/>
  </xdr:twoCellAnchor>
  <xdr:twoCellAnchor>
    <xdr:from>
      <xdr:col>7</xdr:col>
      <xdr:colOff>1276353</xdr:colOff>
      <xdr:row>10</xdr:row>
      <xdr:rowOff>390525</xdr:rowOff>
    </xdr:from>
    <xdr:to>
      <xdr:col>7</xdr:col>
      <xdr:colOff>1614490</xdr:colOff>
      <xdr:row>10</xdr:row>
      <xdr:rowOff>746092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74B81FD-6185-4B45-A2C9-DB242EA2E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43641" y="1900238"/>
          <a:ext cx="338137" cy="355567"/>
        </a:xfrm>
        <a:prstGeom prst="rect">
          <a:avLst/>
        </a:prstGeom>
      </xdr:spPr>
    </xdr:pic>
    <xdr:clientData/>
  </xdr:twoCellAnchor>
  <xdr:twoCellAnchor>
    <xdr:from>
      <xdr:col>7</xdr:col>
      <xdr:colOff>1671641</xdr:colOff>
      <xdr:row>10</xdr:row>
      <xdr:rowOff>390526</xdr:rowOff>
    </xdr:from>
    <xdr:to>
      <xdr:col>7</xdr:col>
      <xdr:colOff>2024066</xdr:colOff>
      <xdr:row>10</xdr:row>
      <xdr:rowOff>750143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890822-E33D-4410-8533-0FC1A1201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38929" y="1900239"/>
          <a:ext cx="352425" cy="359617"/>
        </a:xfrm>
        <a:prstGeom prst="rect">
          <a:avLst/>
        </a:prstGeom>
      </xdr:spPr>
    </xdr:pic>
    <xdr:clientData/>
  </xdr:twoCellAnchor>
  <xdr:twoCellAnchor>
    <xdr:from>
      <xdr:col>7</xdr:col>
      <xdr:colOff>52388</xdr:colOff>
      <xdr:row>3</xdr:row>
      <xdr:rowOff>219075</xdr:rowOff>
    </xdr:from>
    <xdr:to>
      <xdr:col>7</xdr:col>
      <xdr:colOff>1200149</xdr:colOff>
      <xdr:row>3</xdr:row>
      <xdr:rowOff>584517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F0CA130B-F38B-4BC2-81F3-890851E9800D}"/>
            </a:ext>
          </a:extLst>
        </xdr:cNvPr>
        <xdr:cNvGrpSpPr/>
      </xdr:nvGrpSpPr>
      <xdr:grpSpPr>
        <a:xfrm>
          <a:off x="6224588" y="1247775"/>
          <a:ext cx="1147761" cy="365442"/>
          <a:chOff x="5019676" y="400050"/>
          <a:chExt cx="1147761" cy="365442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AC6F113D-499B-4C1B-BD99-27E6941B31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429251" y="404811"/>
            <a:ext cx="342899" cy="355145"/>
          </a:xfrm>
          <a:prstGeom prst="rect">
            <a:avLst/>
          </a:prstGeom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46774B4E-F1F7-4613-8D46-2626C38985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019676" y="400050"/>
            <a:ext cx="361949" cy="354851"/>
          </a:xfrm>
          <a:prstGeom prst="rect">
            <a:avLst/>
          </a:prstGeom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761741FD-7908-4002-895F-CDDBA71F37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5829301" y="404813"/>
            <a:ext cx="338136" cy="36067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52388</xdr:colOff>
      <xdr:row>4</xdr:row>
      <xdr:rowOff>219075</xdr:rowOff>
    </xdr:from>
    <xdr:to>
      <xdr:col>7</xdr:col>
      <xdr:colOff>1200149</xdr:colOff>
      <xdr:row>4</xdr:row>
      <xdr:rowOff>584517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7E145D87-1328-4BA4-B996-2EEB9616E0A1}"/>
            </a:ext>
          </a:extLst>
        </xdr:cNvPr>
        <xdr:cNvGrpSpPr/>
      </xdr:nvGrpSpPr>
      <xdr:grpSpPr>
        <a:xfrm>
          <a:off x="6224588" y="1876425"/>
          <a:ext cx="1147761" cy="365442"/>
          <a:chOff x="5019676" y="400050"/>
          <a:chExt cx="1147761" cy="365442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221381D1-F67E-4DFB-9349-55E3467A3F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429251" y="404811"/>
            <a:ext cx="342899" cy="355145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1696B099-5724-4E66-9529-9A16EDC239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019676" y="400050"/>
            <a:ext cx="361949" cy="354851"/>
          </a:xfrm>
          <a:prstGeom prst="rect">
            <a:avLst/>
          </a:prstGeom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ABF95CBE-C0C0-49CD-BD2D-9297610467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5829301" y="404813"/>
            <a:ext cx="338136" cy="36067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57151</xdr:colOff>
      <xdr:row>5</xdr:row>
      <xdr:rowOff>228600</xdr:rowOff>
    </xdr:from>
    <xdr:to>
      <xdr:col>7</xdr:col>
      <xdr:colOff>1204912</xdr:colOff>
      <xdr:row>5</xdr:row>
      <xdr:rowOff>594042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3DCBAA1D-8567-4D39-9630-434FC656BB74}"/>
            </a:ext>
          </a:extLst>
        </xdr:cNvPr>
        <xdr:cNvGrpSpPr/>
      </xdr:nvGrpSpPr>
      <xdr:grpSpPr>
        <a:xfrm>
          <a:off x="6229351" y="2514600"/>
          <a:ext cx="1147761" cy="365442"/>
          <a:chOff x="5019676" y="400050"/>
          <a:chExt cx="1147761" cy="365442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7A6D0BD2-51E2-4BA7-91DE-6FF0F61086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429251" y="404811"/>
            <a:ext cx="342899" cy="355145"/>
          </a:xfrm>
          <a:prstGeom prst="rect">
            <a:avLst/>
          </a:prstGeom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413A358A-3D5A-4E7B-A892-B2CD64FFE3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019676" y="400050"/>
            <a:ext cx="361949" cy="354851"/>
          </a:xfrm>
          <a:prstGeom prst="rect">
            <a:avLst/>
          </a:prstGeom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CA1DB7D2-4683-4481-89E7-6487AFDCA8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5829301" y="404813"/>
            <a:ext cx="338136" cy="360679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61912</xdr:colOff>
      <xdr:row>2</xdr:row>
      <xdr:rowOff>221196</xdr:rowOff>
    </xdr:from>
    <xdr:to>
      <xdr:col>1</xdr:col>
      <xdr:colOff>2702242</xdr:colOff>
      <xdr:row>3</xdr:row>
      <xdr:rowOff>581025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7F42A17-3F28-4D70-96C1-F166F3614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9087" y="587909"/>
          <a:ext cx="2764155" cy="998004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7</xdr:row>
      <xdr:rowOff>185738</xdr:rowOff>
    </xdr:from>
    <xdr:to>
      <xdr:col>2</xdr:col>
      <xdr:colOff>0</xdr:colOff>
      <xdr:row>9</xdr:row>
      <xdr:rowOff>10293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1344820-DB71-441E-9E1F-05C70B0AC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8613" y="3695701"/>
          <a:ext cx="2757487" cy="1043755"/>
        </a:xfrm>
        <a:prstGeom prst="rect">
          <a:avLst/>
        </a:prstGeom>
      </xdr:spPr>
    </xdr:pic>
    <xdr:clientData/>
  </xdr:twoCellAnchor>
  <xdr:twoCellAnchor editAs="oneCell">
    <xdr:from>
      <xdr:col>7</xdr:col>
      <xdr:colOff>466725</xdr:colOff>
      <xdr:row>7</xdr:row>
      <xdr:rowOff>180976</xdr:rowOff>
    </xdr:from>
    <xdr:to>
      <xdr:col>7</xdr:col>
      <xdr:colOff>838199</xdr:colOff>
      <xdr:row>7</xdr:row>
      <xdr:rowOff>560032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8693C1C-81F7-4DA0-A96B-489ECFC6E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67388" y="2933701"/>
          <a:ext cx="371474" cy="379056"/>
        </a:xfrm>
        <a:prstGeom prst="rect">
          <a:avLst/>
        </a:prstGeom>
      </xdr:spPr>
    </xdr:pic>
    <xdr:clientData/>
  </xdr:twoCellAnchor>
  <xdr:twoCellAnchor editAs="oneCell">
    <xdr:from>
      <xdr:col>7</xdr:col>
      <xdr:colOff>461963</xdr:colOff>
      <xdr:row>8</xdr:row>
      <xdr:rowOff>200024</xdr:rowOff>
    </xdr:from>
    <xdr:to>
      <xdr:col>7</xdr:col>
      <xdr:colOff>833437</xdr:colOff>
      <xdr:row>8</xdr:row>
      <xdr:rowOff>579080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2C8FBBE-6857-4D14-AD03-8A4591983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62626" y="3557587"/>
          <a:ext cx="371474" cy="379056"/>
        </a:xfrm>
        <a:prstGeom prst="rect">
          <a:avLst/>
        </a:prstGeom>
      </xdr:spPr>
    </xdr:pic>
    <xdr:clientData/>
  </xdr:twoCellAnchor>
  <xdr:twoCellAnchor editAs="oneCell">
    <xdr:from>
      <xdr:col>7</xdr:col>
      <xdr:colOff>471488</xdr:colOff>
      <xdr:row>9</xdr:row>
      <xdr:rowOff>171451</xdr:rowOff>
    </xdr:from>
    <xdr:to>
      <xdr:col>7</xdr:col>
      <xdr:colOff>823912</xdr:colOff>
      <xdr:row>9</xdr:row>
      <xdr:rowOff>530995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B7EE0D0-A41F-4F48-BA54-9B238FB81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772151" y="4157664"/>
          <a:ext cx="352424" cy="359544"/>
        </a:xfrm>
        <a:prstGeom prst="rect">
          <a:avLst/>
        </a:prstGeom>
      </xdr:spPr>
    </xdr:pic>
    <xdr:clientData/>
  </xdr:twoCellAnchor>
  <xdr:twoCellAnchor>
    <xdr:from>
      <xdr:col>7</xdr:col>
      <xdr:colOff>61912</xdr:colOff>
      <xdr:row>9</xdr:row>
      <xdr:rowOff>176213</xdr:rowOff>
    </xdr:from>
    <xdr:to>
      <xdr:col>7</xdr:col>
      <xdr:colOff>400381</xdr:colOff>
      <xdr:row>9</xdr:row>
      <xdr:rowOff>528639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682B3581-2E81-4462-94F5-9F1A5F8E4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62575" y="4162426"/>
          <a:ext cx="338469" cy="352426"/>
        </a:xfrm>
        <a:prstGeom prst="rect">
          <a:avLst/>
        </a:prstGeom>
      </xdr:spPr>
    </xdr:pic>
    <xdr:clientData/>
  </xdr:twoCellAnchor>
  <xdr:twoCellAnchor>
    <xdr:from>
      <xdr:col>7</xdr:col>
      <xdr:colOff>61913</xdr:colOff>
      <xdr:row>8</xdr:row>
      <xdr:rowOff>209550</xdr:rowOff>
    </xdr:from>
    <xdr:to>
      <xdr:col>7</xdr:col>
      <xdr:colOff>414102</xdr:colOff>
      <xdr:row>8</xdr:row>
      <xdr:rowOff>576262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7EB04D9-5EE6-426B-AD61-3A938C878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62576" y="3567113"/>
          <a:ext cx="352189" cy="366712"/>
        </a:xfrm>
        <a:prstGeom prst="rect">
          <a:avLst/>
        </a:prstGeom>
      </xdr:spPr>
    </xdr:pic>
    <xdr:clientData/>
  </xdr:twoCellAnchor>
  <xdr:twoCellAnchor>
    <xdr:from>
      <xdr:col>7</xdr:col>
      <xdr:colOff>61912</xdr:colOff>
      <xdr:row>7</xdr:row>
      <xdr:rowOff>209550</xdr:rowOff>
    </xdr:from>
    <xdr:to>
      <xdr:col>7</xdr:col>
      <xdr:colOff>400381</xdr:colOff>
      <xdr:row>7</xdr:row>
      <xdr:rowOff>561976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49BD63C7-590E-4949-AF92-69240501E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62575" y="2962275"/>
          <a:ext cx="338469" cy="352426"/>
        </a:xfrm>
        <a:prstGeom prst="rect">
          <a:avLst/>
        </a:prstGeom>
      </xdr:spPr>
    </xdr:pic>
    <xdr:clientData/>
  </xdr:twoCellAnchor>
  <xdr:twoCellAnchor>
    <xdr:from>
      <xdr:col>7</xdr:col>
      <xdr:colOff>57154</xdr:colOff>
      <xdr:row>11</xdr:row>
      <xdr:rowOff>376237</xdr:rowOff>
    </xdr:from>
    <xdr:to>
      <xdr:col>7</xdr:col>
      <xdr:colOff>409575</xdr:colOff>
      <xdr:row>11</xdr:row>
      <xdr:rowOff>743190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5BBC58E-5AF5-4A03-BE86-61BC7A965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57817" y="5715000"/>
          <a:ext cx="352421" cy="366953"/>
        </a:xfrm>
        <a:prstGeom prst="rect">
          <a:avLst/>
        </a:prstGeom>
      </xdr:spPr>
    </xdr:pic>
    <xdr:clientData/>
  </xdr:twoCellAnchor>
  <xdr:twoCellAnchor>
    <xdr:from>
      <xdr:col>7</xdr:col>
      <xdr:colOff>1714504</xdr:colOff>
      <xdr:row>11</xdr:row>
      <xdr:rowOff>381001</xdr:rowOff>
    </xdr:from>
    <xdr:to>
      <xdr:col>7</xdr:col>
      <xdr:colOff>2066929</xdr:colOff>
      <xdr:row>11</xdr:row>
      <xdr:rowOff>740618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59A69E99-ECAA-4F0C-B4FE-43037E817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15167" y="5719764"/>
          <a:ext cx="352425" cy="359617"/>
        </a:xfrm>
        <a:prstGeom prst="rect">
          <a:avLst/>
        </a:prstGeom>
      </xdr:spPr>
    </xdr:pic>
    <xdr:clientData/>
  </xdr:twoCellAnchor>
  <xdr:twoCellAnchor editAs="oneCell">
    <xdr:from>
      <xdr:col>7</xdr:col>
      <xdr:colOff>490538</xdr:colOff>
      <xdr:row>11</xdr:row>
      <xdr:rowOff>371477</xdr:rowOff>
    </xdr:from>
    <xdr:to>
      <xdr:col>7</xdr:col>
      <xdr:colOff>832389</xdr:colOff>
      <xdr:row>11</xdr:row>
      <xdr:rowOff>723901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AF479BD0-11DF-4DE3-A997-B56627886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91201" y="5710240"/>
          <a:ext cx="341851" cy="352424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10</xdr:row>
      <xdr:rowOff>216080</xdr:rowOff>
    </xdr:from>
    <xdr:to>
      <xdr:col>2</xdr:col>
      <xdr:colOff>0</xdr:colOff>
      <xdr:row>11</xdr:row>
      <xdr:rowOff>462147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5C5085B6-5FB6-4EA4-863A-DDFE33577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14324" y="5740580"/>
          <a:ext cx="2781301" cy="1022355"/>
        </a:xfrm>
        <a:prstGeom prst="rect">
          <a:avLst/>
        </a:prstGeom>
      </xdr:spPr>
    </xdr:pic>
    <xdr:clientData/>
  </xdr:twoCellAnchor>
  <xdr:twoCellAnchor editAs="oneCell">
    <xdr:from>
      <xdr:col>7</xdr:col>
      <xdr:colOff>895351</xdr:colOff>
      <xdr:row>11</xdr:row>
      <xdr:rowOff>381000</xdr:rowOff>
    </xdr:from>
    <xdr:to>
      <xdr:col>7</xdr:col>
      <xdr:colOff>1238249</xdr:colOff>
      <xdr:row>11</xdr:row>
      <xdr:rowOff>740436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27F661CF-4F96-4488-A572-39E70D60A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196014" y="5719763"/>
          <a:ext cx="342898" cy="359436"/>
        </a:xfrm>
        <a:prstGeom prst="rect">
          <a:avLst/>
        </a:prstGeom>
      </xdr:spPr>
    </xdr:pic>
    <xdr:clientData/>
  </xdr:twoCellAnchor>
  <xdr:twoCellAnchor editAs="oneCell">
    <xdr:from>
      <xdr:col>7</xdr:col>
      <xdr:colOff>1295401</xdr:colOff>
      <xdr:row>11</xdr:row>
      <xdr:rowOff>385763</xdr:rowOff>
    </xdr:from>
    <xdr:to>
      <xdr:col>7</xdr:col>
      <xdr:colOff>1659945</xdr:colOff>
      <xdr:row>11</xdr:row>
      <xdr:rowOff>742951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B75C709E-28DA-4285-AB1B-ABD4A5141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596064" y="5724526"/>
          <a:ext cx="364544" cy="357188"/>
        </a:xfrm>
        <a:prstGeom prst="rect">
          <a:avLst/>
        </a:prstGeom>
      </xdr:spPr>
    </xdr:pic>
    <xdr:clientData/>
  </xdr:twoCellAnchor>
  <xdr:twoCellAnchor editAs="oneCell">
    <xdr:from>
      <xdr:col>1</xdr:col>
      <xdr:colOff>50030</xdr:colOff>
      <xdr:row>13</xdr:row>
      <xdr:rowOff>262074</xdr:rowOff>
    </xdr:from>
    <xdr:to>
      <xdr:col>2</xdr:col>
      <xdr:colOff>0</xdr:colOff>
      <xdr:row>14</xdr:row>
      <xdr:rowOff>657225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E047A48A-9C24-49A3-A4D5-316520F28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07205" y="8072574"/>
          <a:ext cx="2788420" cy="1028564"/>
        </a:xfrm>
        <a:prstGeom prst="rect">
          <a:avLst/>
        </a:prstGeom>
      </xdr:spPr>
    </xdr:pic>
    <xdr:clientData/>
  </xdr:twoCellAnchor>
  <xdr:twoCellAnchor>
    <xdr:from>
      <xdr:col>7</xdr:col>
      <xdr:colOff>61912</xdr:colOff>
      <xdr:row>13</xdr:row>
      <xdr:rowOff>214313</xdr:rowOff>
    </xdr:from>
    <xdr:to>
      <xdr:col>7</xdr:col>
      <xdr:colOff>414333</xdr:colOff>
      <xdr:row>13</xdr:row>
      <xdr:rowOff>581266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D59A1356-4D3E-413F-87BC-B6C5F1B93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29362" y="7843838"/>
          <a:ext cx="352421" cy="366953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13</xdr:row>
      <xdr:rowOff>214313</xdr:rowOff>
    </xdr:from>
    <xdr:to>
      <xdr:col>7</xdr:col>
      <xdr:colOff>819148</xdr:colOff>
      <xdr:row>13</xdr:row>
      <xdr:rowOff>573749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25E5291D-3259-485C-A8A0-B03681D5B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43700" y="7843838"/>
          <a:ext cx="342898" cy="359436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14</xdr:row>
      <xdr:rowOff>400050</xdr:rowOff>
    </xdr:from>
    <xdr:to>
      <xdr:col>7</xdr:col>
      <xdr:colOff>395619</xdr:colOff>
      <xdr:row>14</xdr:row>
      <xdr:rowOff>752476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DA7CE61A-08BA-4AC0-93FC-3F4BD0113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8843963"/>
          <a:ext cx="338469" cy="352426"/>
        </a:xfrm>
        <a:prstGeom prst="rect">
          <a:avLst/>
        </a:prstGeom>
      </xdr:spPr>
    </xdr:pic>
    <xdr:clientData/>
  </xdr:twoCellAnchor>
  <xdr:twoCellAnchor>
    <xdr:from>
      <xdr:col>7</xdr:col>
      <xdr:colOff>871537</xdr:colOff>
      <xdr:row>14</xdr:row>
      <xdr:rowOff>395289</xdr:rowOff>
    </xdr:from>
    <xdr:to>
      <xdr:col>7</xdr:col>
      <xdr:colOff>1223962</xdr:colOff>
      <xdr:row>14</xdr:row>
      <xdr:rowOff>754906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E83CE10-AB6E-4830-96C5-6C6159B39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81887" y="8839202"/>
          <a:ext cx="352425" cy="359617"/>
        </a:xfrm>
        <a:prstGeom prst="rect">
          <a:avLst/>
        </a:prstGeom>
      </xdr:spPr>
    </xdr:pic>
    <xdr:clientData/>
  </xdr:twoCellAnchor>
  <xdr:twoCellAnchor editAs="oneCell">
    <xdr:from>
      <xdr:col>7</xdr:col>
      <xdr:colOff>461963</xdr:colOff>
      <xdr:row>14</xdr:row>
      <xdr:rowOff>400051</xdr:rowOff>
    </xdr:from>
    <xdr:to>
      <xdr:col>7</xdr:col>
      <xdr:colOff>803814</xdr:colOff>
      <xdr:row>14</xdr:row>
      <xdr:rowOff>752475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100E9597-55BF-4A99-AEDA-EFA457262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072313" y="8843964"/>
          <a:ext cx="341851" cy="352424"/>
        </a:xfrm>
        <a:prstGeom prst="rect">
          <a:avLst/>
        </a:prstGeom>
      </xdr:spPr>
    </xdr:pic>
    <xdr:clientData/>
  </xdr:twoCellAnchor>
  <xdr:twoCellAnchor editAs="oneCell">
    <xdr:from>
      <xdr:col>7</xdr:col>
      <xdr:colOff>890587</xdr:colOff>
      <xdr:row>13</xdr:row>
      <xdr:rowOff>200025</xdr:rowOff>
    </xdr:from>
    <xdr:to>
      <xdr:col>7</xdr:col>
      <xdr:colOff>1243011</xdr:colOff>
      <xdr:row>13</xdr:row>
      <xdr:rowOff>559569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E7E907E2-EA3B-40A0-B41E-A79D0666B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58037" y="7829550"/>
          <a:ext cx="352424" cy="359544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16</xdr:row>
      <xdr:rowOff>619125</xdr:rowOff>
    </xdr:from>
    <xdr:to>
      <xdr:col>7</xdr:col>
      <xdr:colOff>395619</xdr:colOff>
      <xdr:row>16</xdr:row>
      <xdr:rowOff>971551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DF0AD42A-1C90-4034-97EE-463713914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9350" y="10572750"/>
          <a:ext cx="338469" cy="352426"/>
        </a:xfrm>
        <a:prstGeom prst="rect">
          <a:avLst/>
        </a:prstGeom>
      </xdr:spPr>
    </xdr:pic>
    <xdr:clientData/>
  </xdr:twoCellAnchor>
  <xdr:twoCellAnchor editAs="oneCell">
    <xdr:from>
      <xdr:col>7</xdr:col>
      <xdr:colOff>442914</xdr:colOff>
      <xdr:row>16</xdr:row>
      <xdr:rowOff>608684</xdr:rowOff>
    </xdr:from>
    <xdr:to>
      <xdr:col>7</xdr:col>
      <xdr:colOff>781296</xdr:colOff>
      <xdr:row>16</xdr:row>
      <xdr:rowOff>968757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98171FBB-02B9-4889-81D0-D8EF37B5A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615114" y="10562309"/>
          <a:ext cx="338382" cy="360073"/>
        </a:xfrm>
        <a:prstGeom prst="rect">
          <a:avLst/>
        </a:prstGeom>
      </xdr:spPr>
    </xdr:pic>
    <xdr:clientData/>
  </xdr:twoCellAnchor>
  <xdr:twoCellAnchor editAs="oneCell">
    <xdr:from>
      <xdr:col>7</xdr:col>
      <xdr:colOff>852489</xdr:colOff>
      <xdr:row>16</xdr:row>
      <xdr:rowOff>614363</xdr:rowOff>
    </xdr:from>
    <xdr:to>
      <xdr:col>7</xdr:col>
      <xdr:colOff>1186547</xdr:colOff>
      <xdr:row>16</xdr:row>
      <xdr:rowOff>965465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BFC2DAE-AF03-4B43-B6DB-4B6575CBF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024689" y="10567988"/>
          <a:ext cx="334058" cy="351102"/>
        </a:xfrm>
        <a:prstGeom prst="rect">
          <a:avLst/>
        </a:prstGeom>
      </xdr:spPr>
    </xdr:pic>
    <xdr:clientData/>
  </xdr:twoCellAnchor>
  <xdr:twoCellAnchor editAs="oneCell">
    <xdr:from>
      <xdr:col>7</xdr:col>
      <xdr:colOff>1247776</xdr:colOff>
      <xdr:row>16</xdr:row>
      <xdr:rowOff>614364</xdr:rowOff>
    </xdr:from>
    <xdr:to>
      <xdr:col>7</xdr:col>
      <xdr:colOff>1603378</xdr:colOff>
      <xdr:row>16</xdr:row>
      <xdr:rowOff>969966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340B173B-77E8-43C0-B9FA-732B5A6D5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419976" y="10567989"/>
          <a:ext cx="355602" cy="355602"/>
        </a:xfrm>
        <a:prstGeom prst="rect">
          <a:avLst/>
        </a:prstGeom>
      </xdr:spPr>
    </xdr:pic>
    <xdr:clientData/>
  </xdr:twoCellAnchor>
  <xdr:twoCellAnchor editAs="oneCell">
    <xdr:from>
      <xdr:col>7</xdr:col>
      <xdr:colOff>2119805</xdr:colOff>
      <xdr:row>16</xdr:row>
      <xdr:rowOff>603360</xdr:rowOff>
    </xdr:from>
    <xdr:to>
      <xdr:col>7</xdr:col>
      <xdr:colOff>2466975</xdr:colOff>
      <xdr:row>16</xdr:row>
      <xdr:rowOff>960360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16FFD708-0897-43B1-8C05-B351BB123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292005" y="10556985"/>
          <a:ext cx="347170" cy="357000"/>
        </a:xfrm>
        <a:prstGeom prst="rect">
          <a:avLst/>
        </a:prstGeom>
      </xdr:spPr>
    </xdr:pic>
    <xdr:clientData/>
  </xdr:twoCellAnchor>
  <xdr:twoCellAnchor editAs="oneCell">
    <xdr:from>
      <xdr:col>7</xdr:col>
      <xdr:colOff>1676400</xdr:colOff>
      <xdr:row>16</xdr:row>
      <xdr:rowOff>604840</xdr:rowOff>
    </xdr:from>
    <xdr:to>
      <xdr:col>7</xdr:col>
      <xdr:colOff>2041004</xdr:colOff>
      <xdr:row>16</xdr:row>
      <xdr:rowOff>964496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11A49022-7BC6-4A9C-BCAD-47A1FFE22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848600" y="10558465"/>
          <a:ext cx="364604" cy="359656"/>
        </a:xfrm>
        <a:prstGeom prst="rect">
          <a:avLst/>
        </a:prstGeom>
      </xdr:spPr>
    </xdr:pic>
    <xdr:clientData/>
  </xdr:twoCellAnchor>
  <xdr:twoCellAnchor editAs="oneCell">
    <xdr:from>
      <xdr:col>7</xdr:col>
      <xdr:colOff>2528887</xdr:colOff>
      <xdr:row>16</xdr:row>
      <xdr:rowOff>609601</xdr:rowOff>
    </xdr:from>
    <xdr:to>
      <xdr:col>7</xdr:col>
      <xdr:colOff>2890838</xdr:colOff>
      <xdr:row>16</xdr:row>
      <xdr:rowOff>971552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7B13E37-956A-47B6-99D1-55CF35B1A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701087" y="10563226"/>
          <a:ext cx="361951" cy="361951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17</xdr:row>
      <xdr:rowOff>614362</xdr:rowOff>
    </xdr:from>
    <xdr:to>
      <xdr:col>7</xdr:col>
      <xdr:colOff>395619</xdr:colOff>
      <xdr:row>17</xdr:row>
      <xdr:rowOff>966788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82041A4D-F71F-4C1B-8994-CDA1E4E4B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9350" y="11625262"/>
          <a:ext cx="338469" cy="352426"/>
        </a:xfrm>
        <a:prstGeom prst="rect">
          <a:avLst/>
        </a:prstGeom>
      </xdr:spPr>
    </xdr:pic>
    <xdr:clientData/>
  </xdr:twoCellAnchor>
  <xdr:oneCellAnchor>
    <xdr:from>
      <xdr:col>7</xdr:col>
      <xdr:colOff>442914</xdr:colOff>
      <xdr:row>17</xdr:row>
      <xdr:rowOff>603921</xdr:rowOff>
    </xdr:from>
    <xdr:ext cx="338382" cy="360073"/>
    <xdr:pic>
      <xdr:nvPicPr>
        <xdr:cNvPr id="76" name="Picture 75">
          <a:extLst>
            <a:ext uri="{FF2B5EF4-FFF2-40B4-BE49-F238E27FC236}">
              <a16:creationId xmlns:a16="http://schemas.microsoft.com/office/drawing/2014/main" id="{5693BB88-9238-47C6-BCB6-AD429B117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615114" y="11614821"/>
          <a:ext cx="338382" cy="360073"/>
        </a:xfrm>
        <a:prstGeom prst="rect">
          <a:avLst/>
        </a:prstGeom>
      </xdr:spPr>
    </xdr:pic>
    <xdr:clientData/>
  </xdr:oneCellAnchor>
  <xdr:oneCellAnchor>
    <xdr:from>
      <xdr:col>7</xdr:col>
      <xdr:colOff>852489</xdr:colOff>
      <xdr:row>17</xdr:row>
      <xdr:rowOff>609600</xdr:rowOff>
    </xdr:from>
    <xdr:ext cx="334058" cy="351102"/>
    <xdr:pic>
      <xdr:nvPicPr>
        <xdr:cNvPr id="77" name="Picture 76">
          <a:extLst>
            <a:ext uri="{FF2B5EF4-FFF2-40B4-BE49-F238E27FC236}">
              <a16:creationId xmlns:a16="http://schemas.microsoft.com/office/drawing/2014/main" id="{4AA729DA-E186-466F-B6F4-48953263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024689" y="11620500"/>
          <a:ext cx="334058" cy="351102"/>
        </a:xfrm>
        <a:prstGeom prst="rect">
          <a:avLst/>
        </a:prstGeom>
      </xdr:spPr>
    </xdr:pic>
    <xdr:clientData/>
  </xdr:oneCellAnchor>
  <xdr:oneCellAnchor>
    <xdr:from>
      <xdr:col>7</xdr:col>
      <xdr:colOff>1247776</xdr:colOff>
      <xdr:row>17</xdr:row>
      <xdr:rowOff>609601</xdr:rowOff>
    </xdr:from>
    <xdr:ext cx="355602" cy="355602"/>
    <xdr:pic>
      <xdr:nvPicPr>
        <xdr:cNvPr id="78" name="Picture 77">
          <a:extLst>
            <a:ext uri="{FF2B5EF4-FFF2-40B4-BE49-F238E27FC236}">
              <a16:creationId xmlns:a16="http://schemas.microsoft.com/office/drawing/2014/main" id="{B09A42B4-C8FC-4C4E-ABD7-2421E846D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419976" y="11620501"/>
          <a:ext cx="355602" cy="355602"/>
        </a:xfrm>
        <a:prstGeom prst="rect">
          <a:avLst/>
        </a:prstGeom>
      </xdr:spPr>
    </xdr:pic>
    <xdr:clientData/>
  </xdr:oneCellAnchor>
  <xdr:oneCellAnchor>
    <xdr:from>
      <xdr:col>7</xdr:col>
      <xdr:colOff>2119805</xdr:colOff>
      <xdr:row>17</xdr:row>
      <xdr:rowOff>598597</xdr:rowOff>
    </xdr:from>
    <xdr:ext cx="347170" cy="357000"/>
    <xdr:pic>
      <xdr:nvPicPr>
        <xdr:cNvPr id="79" name="Picture 78">
          <a:extLst>
            <a:ext uri="{FF2B5EF4-FFF2-40B4-BE49-F238E27FC236}">
              <a16:creationId xmlns:a16="http://schemas.microsoft.com/office/drawing/2014/main" id="{7063C687-62C7-4081-88A0-9597096C6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292005" y="11609497"/>
          <a:ext cx="347170" cy="357000"/>
        </a:xfrm>
        <a:prstGeom prst="rect">
          <a:avLst/>
        </a:prstGeom>
      </xdr:spPr>
    </xdr:pic>
    <xdr:clientData/>
  </xdr:oneCellAnchor>
  <xdr:oneCellAnchor>
    <xdr:from>
      <xdr:col>7</xdr:col>
      <xdr:colOff>1676400</xdr:colOff>
      <xdr:row>17</xdr:row>
      <xdr:rowOff>600077</xdr:rowOff>
    </xdr:from>
    <xdr:ext cx="364604" cy="359656"/>
    <xdr:pic>
      <xdr:nvPicPr>
        <xdr:cNvPr id="80" name="Picture 79">
          <a:extLst>
            <a:ext uri="{FF2B5EF4-FFF2-40B4-BE49-F238E27FC236}">
              <a16:creationId xmlns:a16="http://schemas.microsoft.com/office/drawing/2014/main" id="{D13B7AA7-A295-4EDB-8B3D-978A54C53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848600" y="11610977"/>
          <a:ext cx="364604" cy="359656"/>
        </a:xfrm>
        <a:prstGeom prst="rect">
          <a:avLst/>
        </a:prstGeom>
      </xdr:spPr>
    </xdr:pic>
    <xdr:clientData/>
  </xdr:oneCellAnchor>
  <xdr:oneCellAnchor>
    <xdr:from>
      <xdr:col>7</xdr:col>
      <xdr:colOff>2528887</xdr:colOff>
      <xdr:row>17</xdr:row>
      <xdr:rowOff>604838</xdr:rowOff>
    </xdr:from>
    <xdr:ext cx="361951" cy="361951"/>
    <xdr:pic>
      <xdr:nvPicPr>
        <xdr:cNvPr id="81" name="Picture 80">
          <a:extLst>
            <a:ext uri="{FF2B5EF4-FFF2-40B4-BE49-F238E27FC236}">
              <a16:creationId xmlns:a16="http://schemas.microsoft.com/office/drawing/2014/main" id="{9FB72B4B-AF49-47C9-BE7A-12C68423C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701087" y="11615738"/>
          <a:ext cx="361951" cy="361951"/>
        </a:xfrm>
        <a:prstGeom prst="rect">
          <a:avLst/>
        </a:prstGeom>
      </xdr:spPr>
    </xdr:pic>
    <xdr:clientData/>
  </xdr:oneCellAnchor>
  <xdr:twoCellAnchor>
    <xdr:from>
      <xdr:col>7</xdr:col>
      <xdr:colOff>57150</xdr:colOff>
      <xdr:row>15</xdr:row>
      <xdr:rowOff>433387</xdr:rowOff>
    </xdr:from>
    <xdr:to>
      <xdr:col>7</xdr:col>
      <xdr:colOff>395619</xdr:colOff>
      <xdr:row>15</xdr:row>
      <xdr:rowOff>785813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45247BFD-1EAD-416B-86CC-05FCFE925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9350" y="9777412"/>
          <a:ext cx="338469" cy="352426"/>
        </a:xfrm>
        <a:prstGeom prst="rect">
          <a:avLst/>
        </a:prstGeom>
      </xdr:spPr>
    </xdr:pic>
    <xdr:clientData/>
  </xdr:twoCellAnchor>
  <xdr:oneCellAnchor>
    <xdr:from>
      <xdr:col>7</xdr:col>
      <xdr:colOff>457202</xdr:colOff>
      <xdr:row>15</xdr:row>
      <xdr:rowOff>442913</xdr:rowOff>
    </xdr:from>
    <xdr:ext cx="334058" cy="351102"/>
    <xdr:pic>
      <xdr:nvPicPr>
        <xdr:cNvPr id="84" name="Picture 83">
          <a:extLst>
            <a:ext uri="{FF2B5EF4-FFF2-40B4-BE49-F238E27FC236}">
              <a16:creationId xmlns:a16="http://schemas.microsoft.com/office/drawing/2014/main" id="{48B648D7-C02E-403F-A848-29935571C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629402" y="9786938"/>
          <a:ext cx="334058" cy="351102"/>
        </a:xfrm>
        <a:prstGeom prst="rect">
          <a:avLst/>
        </a:prstGeom>
      </xdr:spPr>
    </xdr:pic>
    <xdr:clientData/>
  </xdr:oneCellAnchor>
  <xdr:oneCellAnchor>
    <xdr:from>
      <xdr:col>7</xdr:col>
      <xdr:colOff>852488</xdr:colOff>
      <xdr:row>15</xdr:row>
      <xdr:rowOff>438151</xdr:rowOff>
    </xdr:from>
    <xdr:ext cx="355602" cy="355602"/>
    <xdr:pic>
      <xdr:nvPicPr>
        <xdr:cNvPr id="85" name="Picture 84">
          <a:extLst>
            <a:ext uri="{FF2B5EF4-FFF2-40B4-BE49-F238E27FC236}">
              <a16:creationId xmlns:a16="http://schemas.microsoft.com/office/drawing/2014/main" id="{6C49654F-FE79-42EC-AAC9-AC670FE82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024688" y="9782176"/>
          <a:ext cx="355602" cy="355602"/>
        </a:xfrm>
        <a:prstGeom prst="rect">
          <a:avLst/>
        </a:prstGeom>
      </xdr:spPr>
    </xdr:pic>
    <xdr:clientData/>
  </xdr:oneCellAnchor>
  <xdr:twoCellAnchor>
    <xdr:from>
      <xdr:col>7</xdr:col>
      <xdr:colOff>1262062</xdr:colOff>
      <xdr:row>15</xdr:row>
      <xdr:rowOff>433388</xdr:rowOff>
    </xdr:from>
    <xdr:to>
      <xdr:col>7</xdr:col>
      <xdr:colOff>1614487</xdr:colOff>
      <xdr:row>15</xdr:row>
      <xdr:rowOff>793005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443931E1-3713-4EE0-A216-584EB9FA9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34262" y="9777413"/>
          <a:ext cx="352425" cy="3596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</xdr:colOff>
      <xdr:row>4</xdr:row>
      <xdr:rowOff>200025</xdr:rowOff>
    </xdr:from>
    <xdr:to>
      <xdr:col>3</xdr:col>
      <xdr:colOff>500063</xdr:colOff>
      <xdr:row>4</xdr:row>
      <xdr:rowOff>641658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DA67A80-5AB7-4236-ACB6-7850597C8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9912" y="2105025"/>
          <a:ext cx="419101" cy="441633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609600</xdr:colOff>
      <xdr:row>5</xdr:row>
      <xdr:rowOff>233363</xdr:rowOff>
    </xdr:from>
    <xdr:to>
      <xdr:col>3</xdr:col>
      <xdr:colOff>1053778</xdr:colOff>
      <xdr:row>5</xdr:row>
      <xdr:rowOff>671513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1CFD91-E386-411C-9495-08B7FB5FC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5213" y="3138488"/>
          <a:ext cx="444178" cy="4381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5</xdr:row>
      <xdr:rowOff>223837</xdr:rowOff>
    </xdr:from>
    <xdr:to>
      <xdr:col>1</xdr:col>
      <xdr:colOff>537436</xdr:colOff>
      <xdr:row>5</xdr:row>
      <xdr:rowOff>679758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8050CF0-B6C3-43B9-8437-9FB61EFBF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1" y="3128962"/>
          <a:ext cx="432660" cy="455921"/>
        </a:xfrm>
        <a:prstGeom prst="rect">
          <a:avLst/>
        </a:prstGeom>
      </xdr:spPr>
    </xdr:pic>
    <xdr:clientData/>
  </xdr:twoCellAnchor>
  <xdr:twoCellAnchor editAs="oneCell">
    <xdr:from>
      <xdr:col>3</xdr:col>
      <xdr:colOff>85726</xdr:colOff>
      <xdr:row>5</xdr:row>
      <xdr:rowOff>219075</xdr:rowOff>
    </xdr:from>
    <xdr:to>
      <xdr:col>3</xdr:col>
      <xdr:colOff>523876</xdr:colOff>
      <xdr:row>5</xdr:row>
      <xdr:rowOff>657225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D96F9C2-E973-4414-93F7-A7412E43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81339" y="3124200"/>
          <a:ext cx="438150" cy="438150"/>
        </a:xfrm>
        <a:prstGeom prst="rect">
          <a:avLst/>
        </a:prstGeom>
      </xdr:spPr>
    </xdr:pic>
    <xdr:clientData/>
  </xdr:twoCellAnchor>
  <xdr:twoCellAnchor editAs="oneCell">
    <xdr:from>
      <xdr:col>3</xdr:col>
      <xdr:colOff>1128714</xdr:colOff>
      <xdr:row>5</xdr:row>
      <xdr:rowOff>238126</xdr:rowOff>
    </xdr:from>
    <xdr:to>
      <xdr:col>3</xdr:col>
      <xdr:colOff>1566864</xdr:colOff>
      <xdr:row>5</xdr:row>
      <xdr:rowOff>676276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708FA3F-1EB5-4206-A09E-E2B36DA40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24327" y="3143251"/>
          <a:ext cx="438150" cy="438150"/>
        </a:xfrm>
        <a:prstGeom prst="rect">
          <a:avLst/>
        </a:prstGeom>
      </xdr:spPr>
    </xdr:pic>
    <xdr:clientData/>
  </xdr:twoCellAnchor>
  <xdr:twoCellAnchor editAs="oneCell">
    <xdr:from>
      <xdr:col>1</xdr:col>
      <xdr:colOff>100013</xdr:colOff>
      <xdr:row>4</xdr:row>
      <xdr:rowOff>209548</xdr:rowOff>
    </xdr:from>
    <xdr:to>
      <xdr:col>1</xdr:col>
      <xdr:colOff>511162</xdr:colOff>
      <xdr:row>4</xdr:row>
      <xdr:rowOff>633413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80708E1-5D09-428F-8489-CB3AA6B43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0038" y="2000248"/>
          <a:ext cx="411149" cy="42386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3</xdr:row>
      <xdr:rowOff>214313</xdr:rowOff>
    </xdr:from>
    <xdr:to>
      <xdr:col>1</xdr:col>
      <xdr:colOff>517125</xdr:colOff>
      <xdr:row>3</xdr:row>
      <xdr:rowOff>647701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627DC83-8ED4-4D52-9186-03723D238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1" y="1285876"/>
          <a:ext cx="412349" cy="433388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109539</xdr:colOff>
      <xdr:row>2</xdr:row>
      <xdr:rowOff>212870</xdr:rowOff>
    </xdr:from>
    <xdr:to>
      <xdr:col>1</xdr:col>
      <xdr:colOff>533401</xdr:colOff>
      <xdr:row>2</xdr:row>
      <xdr:rowOff>663902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6860FF9-8616-49B0-B88B-0C9FB53FE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9564" y="579583"/>
          <a:ext cx="423862" cy="451032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</xdr:colOff>
      <xdr:row>2</xdr:row>
      <xdr:rowOff>214312</xdr:rowOff>
    </xdr:from>
    <xdr:to>
      <xdr:col>3</xdr:col>
      <xdr:colOff>509587</xdr:colOff>
      <xdr:row>2</xdr:row>
      <xdr:rowOff>652462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BBCAA9E-40F8-430A-9178-B421A8B0C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67050" y="581025"/>
          <a:ext cx="438150" cy="438150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1114426</xdr:colOff>
      <xdr:row>2</xdr:row>
      <xdr:rowOff>204788</xdr:rowOff>
    </xdr:from>
    <xdr:to>
      <xdr:col>3</xdr:col>
      <xdr:colOff>1552576</xdr:colOff>
      <xdr:row>2</xdr:row>
      <xdr:rowOff>642938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096C3BE-48B2-457C-B5E1-F024269E6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10039" y="571501"/>
          <a:ext cx="438150" cy="438150"/>
        </a:xfrm>
        <a:prstGeom prst="rect">
          <a:avLst/>
        </a:prstGeom>
      </xdr:spPr>
    </xdr:pic>
    <xdr:clientData/>
  </xdr:twoCellAnchor>
  <xdr:twoCellAnchor editAs="oneCell">
    <xdr:from>
      <xdr:col>3</xdr:col>
      <xdr:colOff>595313</xdr:colOff>
      <xdr:row>2</xdr:row>
      <xdr:rowOff>209551</xdr:rowOff>
    </xdr:from>
    <xdr:to>
      <xdr:col>3</xdr:col>
      <xdr:colOff>1038226</xdr:colOff>
      <xdr:row>2</xdr:row>
      <xdr:rowOff>656849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7D26A03-FE45-4CBC-B52B-9A6025EC8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90926" y="576264"/>
          <a:ext cx="442913" cy="447298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3</xdr:row>
      <xdr:rowOff>223838</xdr:rowOff>
    </xdr:from>
    <xdr:to>
      <xdr:col>3</xdr:col>
      <xdr:colOff>514350</xdr:colOff>
      <xdr:row>3</xdr:row>
      <xdr:rowOff>661988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C36C603-9A3F-4E39-9750-0B540FCBD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71813" y="1457326"/>
          <a:ext cx="438150" cy="438150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609600</xdr:colOff>
      <xdr:row>3</xdr:row>
      <xdr:rowOff>233362</xdr:rowOff>
    </xdr:from>
    <xdr:to>
      <xdr:col>3</xdr:col>
      <xdr:colOff>1046437</xdr:colOff>
      <xdr:row>3</xdr:row>
      <xdr:rowOff>668521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7EAEBD7-D4F5-4DD3-9741-719297032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05213" y="1466850"/>
          <a:ext cx="436837" cy="435159"/>
        </a:xfrm>
        <a:prstGeom prst="rect">
          <a:avLst/>
        </a:prstGeom>
      </xdr:spPr>
    </xdr:pic>
    <xdr:clientData/>
  </xdr:twoCellAnchor>
  <xdr:twoCellAnchor editAs="oneCell">
    <xdr:from>
      <xdr:col>3</xdr:col>
      <xdr:colOff>1128713</xdr:colOff>
      <xdr:row>3</xdr:row>
      <xdr:rowOff>223837</xdr:rowOff>
    </xdr:from>
    <xdr:to>
      <xdr:col>3</xdr:col>
      <xdr:colOff>1552410</xdr:colOff>
      <xdr:row>3</xdr:row>
      <xdr:rowOff>659530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1322279-93D7-46A9-8716-85B87BB28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24326" y="1457325"/>
          <a:ext cx="423697" cy="435693"/>
        </a:xfrm>
        <a:prstGeom prst="rect">
          <a:avLst/>
        </a:prstGeom>
      </xdr:spPr>
    </xdr:pic>
    <xdr:clientData/>
  </xdr:twoCellAnchor>
  <xdr:twoCellAnchor editAs="oneCell">
    <xdr:from>
      <xdr:col>3</xdr:col>
      <xdr:colOff>1628775</xdr:colOff>
      <xdr:row>3</xdr:row>
      <xdr:rowOff>219075</xdr:rowOff>
    </xdr:from>
    <xdr:to>
      <xdr:col>3</xdr:col>
      <xdr:colOff>2072180</xdr:colOff>
      <xdr:row>3</xdr:row>
      <xdr:rowOff>668414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AC2BE1E-3650-4BE5-905D-BE2B03462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624388" y="1452563"/>
          <a:ext cx="443405" cy="4493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5" name="Table5" displayName="Table5" ref="B2:L17" totalsRowShown="0" headerRowDxfId="73" dataDxfId="71" headerRowBorderDxfId="72" tableBorderDxfId="70" totalsRowBorderDxfId="69">
  <tableColumns count="11">
    <tableColumn id="1" name="lvl 49 Item" dataDxfId="68"/>
    <tableColumn id="4" name="Mist of Bright Jade" dataDxfId="67"/>
    <tableColumn id="12" name="Mist Fluorite" dataDxfId="66"/>
    <tableColumn id="5" name="Mist of Irregular Pearl" dataDxfId="65"/>
    <tableColumn id="13" name="Mist Sand" dataDxfId="64"/>
    <tableColumn id="11" name="​Silverstone" dataDxfId="63"/>
    <tableColumn id="3" name="Hematite I​" dataDxfId="62"/>
    <tableColumn id="6" name="​First Leshy Heart" dataDxfId="61"/>
    <tableColumn id="7" name="Total Soul of Mist" dataDxfId="60"/>
    <tableColumn id="8" name="Total Demonslayer" dataDxfId="59"/>
    <tableColumn id="9" name="Total Imperial Society Merit" dataDxfId="58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6" name="Table57" displayName="Table57" ref="B20:O35" totalsRowShown="0" headerRowDxfId="57" dataDxfId="55" headerRowBorderDxfId="56" tableBorderDxfId="54" totalsRowBorderDxfId="53">
  <tableColumns count="14">
    <tableColumn id="1" name="lvl 59 Item" dataDxfId="52"/>
    <tableColumn id="4" name="Sun of Bright Jade" dataDxfId="51"/>
    <tableColumn id="12" name="Sun Fluorite" dataDxfId="50"/>
    <tableColumn id="5" name="Sun of Irregular Pearl" dataDxfId="49"/>
    <tableColumn id="13" name="Sun Sand" dataDxfId="48"/>
    <tableColumn id="3" name="Hematite I​" dataDxfId="47"/>
    <tableColumn id="6" name="Hematite II" dataDxfId="46"/>
    <tableColumn id="11" name="Ursid's Vigor" dataDxfId="45"/>
    <tableColumn id="10" name="Dragonspike" dataDxfId="44"/>
    <tableColumn id="2" name="Tier Bead" dataDxfId="43"/>
    <tableColumn id="7" name="Total Soul of Sun" dataDxfId="42"/>
    <tableColumn id="8" name="Total Demonslayer" dataDxfId="41"/>
    <tableColumn id="9" name="Total Imperial Society Merit" dataDxfId="40"/>
    <tableColumn id="14" name="Total Army Coin" dataDxfId="39"/>
  </tableColumns>
  <tableStyleInfo name="TableStyleLight6" showFirstColumn="0" showLastColumn="0" showRowStripes="1" showColumnStripes="0"/>
</table>
</file>

<file path=xl/tables/table3.xml><?xml version="1.0" encoding="utf-8"?>
<table xmlns="http://schemas.openxmlformats.org/spreadsheetml/2006/main" id="4" name="Table575" displayName="Table575" ref="B38:O53" totalsRowShown="0" headerRowDxfId="38" dataDxfId="36" headerRowBorderDxfId="37" tableBorderDxfId="35" totalsRowBorderDxfId="34">
  <tableColumns count="14">
    <tableColumn id="1" name="lvl 69 Item" dataDxfId="33"/>
    <tableColumn id="4" name="Evening Glow Bright Jade" dataDxfId="32"/>
    <tableColumn id="12" name="Evening Glow Fluorite" dataDxfId="31"/>
    <tableColumn id="5" name="Evening Glow Irregular Pearl" dataDxfId="30"/>
    <tableColumn id="13" name="Evening Glow Sand" dataDxfId="29"/>
    <tableColumn id="3" name="Hematite I​" dataDxfId="28"/>
    <tableColumn id="6" name="Hematite II" dataDxfId="27"/>
    <tableColumn id="11" name="Wingar Tail Feathers" dataDxfId="26"/>
    <tableColumn id="10" name="Dragonspike" dataDxfId="25"/>
    <tableColumn id="2" name="Tier Bead" dataDxfId="24"/>
    <tableColumn id="7" name="Total Soul of Evening Glow" dataDxfId="23"/>
    <tableColumn id="8" name="Total Demonslayer" dataDxfId="22"/>
    <tableColumn id="9" name="Total Imperial Society Merit" dataDxfId="21"/>
    <tableColumn id="14" name="Total Army Coin" dataDxfId="20"/>
  </tableColumns>
  <tableStyleInfo name="TableStyleLight6" showFirstColumn="0" showLastColumn="0" showRowStripes="1" showColumnStripes="0"/>
</table>
</file>

<file path=xl/tables/table4.xml><?xml version="1.0" encoding="utf-8"?>
<table xmlns="http://schemas.openxmlformats.org/spreadsheetml/2006/main" id="1" name="Table1" displayName="Table1" ref="B2:H29" totalsRowShown="0" headerRowDxfId="19" dataDxfId="17" headerRowBorderDxfId="18" tableBorderDxfId="16" totalsRowBorderDxfId="15">
  <tableColumns count="7">
    <tableColumn id="1" name="Dungeon" dataDxfId="14"/>
    <tableColumn id="2" name="Mode" dataDxfId="13"/>
    <tableColumn id="3" name="Level" dataDxfId="12"/>
    <tableColumn id="5" name="Mentor" dataDxfId="11"/>
    <tableColumn id="6" name="Limit" dataDxfId="10"/>
    <tableColumn id="7" name="Time Limit" dataDxfId="9"/>
    <tableColumn id="4" name="Loot description" dataDxfId="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le3" displayName="Table3" ref="B2:D6" totalsRowShown="0" headerRowDxfId="7" dataDxfId="5" headerRowBorderDxfId="6" tableBorderDxfId="4" totalsRowBorderDxfId="3">
  <tableColumns count="3">
    <tableColumn id="2" name="Item" dataDxfId="2"/>
    <tableColumn id="3" name="Limit" dataDxfId="1"/>
    <tableColumn id="6" name="Reward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tabSelected="1" topLeftCell="A31" zoomScaleNormal="100" workbookViewId="0">
      <selection activeCell="U39" sqref="U39"/>
    </sheetView>
  </sheetViews>
  <sheetFormatPr defaultRowHeight="15" x14ac:dyDescent="0.25"/>
  <cols>
    <col min="1" max="1" width="3.140625" customWidth="1"/>
    <col min="2" max="2" width="10.5703125" customWidth="1"/>
    <col min="3" max="4" width="11.85546875" customWidth="1"/>
    <col min="5" max="5" width="11" customWidth="1"/>
    <col min="6" max="6" width="12.140625" customWidth="1"/>
    <col min="7" max="7" width="11" customWidth="1"/>
    <col min="8" max="8" width="12.42578125" customWidth="1"/>
    <col min="9" max="9" width="12.85546875" customWidth="1"/>
    <col min="10" max="10" width="11.42578125" customWidth="1"/>
    <col min="11" max="11" width="13.85546875" customWidth="1"/>
    <col min="12" max="12" width="13.42578125" bestFit="1" customWidth="1"/>
    <col min="13" max="13" width="14.140625" customWidth="1"/>
    <col min="14" max="14" width="12.5703125" customWidth="1"/>
    <col min="15" max="15" width="10.7109375" customWidth="1"/>
  </cols>
  <sheetData>
    <row r="1" spans="1:24" ht="30" customHeight="1" x14ac:dyDescent="0.25">
      <c r="A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s="14" customFormat="1" ht="35.25" customHeight="1" x14ac:dyDescent="0.25">
      <c r="A2" s="11"/>
      <c r="B2" s="20" t="s">
        <v>16</v>
      </c>
      <c r="C2" s="1" t="s">
        <v>29</v>
      </c>
      <c r="D2" s="2" t="s">
        <v>24</v>
      </c>
      <c r="E2" s="40" t="s">
        <v>27</v>
      </c>
      <c r="F2" s="2" t="s">
        <v>23</v>
      </c>
      <c r="G2" s="2" t="s">
        <v>0</v>
      </c>
      <c r="H2" s="2" t="s">
        <v>1</v>
      </c>
      <c r="I2" s="16" t="s">
        <v>2</v>
      </c>
      <c r="J2" s="17" t="s">
        <v>14</v>
      </c>
      <c r="K2" s="15" t="s">
        <v>83</v>
      </c>
      <c r="L2" s="20" t="s">
        <v>15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 ht="34.5" customHeight="1" x14ac:dyDescent="0.25">
      <c r="A3" s="11"/>
      <c r="B3" s="36"/>
      <c r="C3" s="3"/>
      <c r="D3" s="4"/>
      <c r="E3" s="4"/>
      <c r="F3" s="4"/>
      <c r="G3" s="4"/>
      <c r="H3" s="12"/>
      <c r="I3" s="13"/>
      <c r="J3" s="18"/>
      <c r="K3" s="12"/>
      <c r="L3" s="2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ht="45" x14ac:dyDescent="0.25">
      <c r="A4" s="11"/>
      <c r="B4" s="36"/>
      <c r="C4" s="32" t="s">
        <v>76</v>
      </c>
      <c r="D4" s="43" t="s">
        <v>25</v>
      </c>
      <c r="E4" s="43" t="s">
        <v>28</v>
      </c>
      <c r="F4" s="43" t="s">
        <v>26</v>
      </c>
      <c r="G4" s="43" t="s">
        <v>31</v>
      </c>
      <c r="H4" s="43" t="s">
        <v>32</v>
      </c>
      <c r="I4" s="43" t="s">
        <v>33</v>
      </c>
      <c r="J4" s="34" t="s">
        <v>51</v>
      </c>
      <c r="K4" s="32" t="s">
        <v>56</v>
      </c>
      <c r="L4" s="35" t="s">
        <v>34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45" x14ac:dyDescent="0.25">
      <c r="A5" s="11"/>
      <c r="B5" s="52"/>
      <c r="C5" s="53" t="s">
        <v>80</v>
      </c>
      <c r="D5" s="32" t="s">
        <v>30</v>
      </c>
      <c r="E5" s="32" t="s">
        <v>30</v>
      </c>
      <c r="F5" s="32" t="s">
        <v>30</v>
      </c>
      <c r="G5" s="33" t="s">
        <v>50</v>
      </c>
      <c r="H5" s="32" t="s">
        <v>45</v>
      </c>
      <c r="I5" s="32" t="s">
        <v>49</v>
      </c>
      <c r="J5" s="34" t="s">
        <v>52</v>
      </c>
      <c r="K5" s="32"/>
      <c r="L5" s="32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ht="34.5" thickBot="1" x14ac:dyDescent="0.3">
      <c r="B6" s="46"/>
      <c r="C6" s="47" t="s">
        <v>54</v>
      </c>
      <c r="D6" s="48" t="s">
        <v>55</v>
      </c>
      <c r="E6" s="48" t="s">
        <v>55</v>
      </c>
      <c r="F6" s="48" t="s">
        <v>55</v>
      </c>
      <c r="G6" s="48"/>
      <c r="H6" s="48" t="s">
        <v>48</v>
      </c>
      <c r="I6" s="49"/>
      <c r="J6" s="50" t="s">
        <v>53</v>
      </c>
      <c r="K6" s="48"/>
      <c r="L6" s="5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ht="15.75" thickTop="1" x14ac:dyDescent="0.25">
      <c r="B7" s="44" t="s">
        <v>3</v>
      </c>
      <c r="C7" s="37">
        <v>4</v>
      </c>
      <c r="D7" s="37"/>
      <c r="E7" s="37">
        <v>8</v>
      </c>
      <c r="F7" s="37"/>
      <c r="G7" s="37"/>
      <c r="H7" s="37">
        <v>20</v>
      </c>
      <c r="I7" s="37">
        <v>18</v>
      </c>
      <c r="J7" s="45">
        <f t="shared" ref="J7:J16" si="0">8*D7+10*E7+5*F7</f>
        <v>80</v>
      </c>
      <c r="K7" s="37">
        <f t="shared" ref="K7:K16" si="1">200*D7+200*E7+200*F7</f>
        <v>1600</v>
      </c>
      <c r="L7" s="44">
        <f t="shared" ref="L7:L16" si="2">2000*G7+100*H7+30*I7</f>
        <v>2540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 x14ac:dyDescent="0.25">
      <c r="B8" s="22" t="s">
        <v>4</v>
      </c>
      <c r="C8" s="6">
        <v>4</v>
      </c>
      <c r="D8" s="6"/>
      <c r="E8" s="6">
        <v>8</v>
      </c>
      <c r="F8" s="6"/>
      <c r="G8" s="6">
        <v>1</v>
      </c>
      <c r="H8" s="6">
        <v>18</v>
      </c>
      <c r="I8" s="6">
        <v>28</v>
      </c>
      <c r="J8" s="19">
        <f t="shared" si="0"/>
        <v>80</v>
      </c>
      <c r="K8" s="6">
        <f t="shared" si="1"/>
        <v>1600</v>
      </c>
      <c r="L8" s="22">
        <f t="shared" si="2"/>
        <v>4640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 x14ac:dyDescent="0.25">
      <c r="B9" s="22" t="s">
        <v>5</v>
      </c>
      <c r="C9" s="6">
        <v>1</v>
      </c>
      <c r="D9" s="6">
        <v>4</v>
      </c>
      <c r="E9" s="6">
        <v>5</v>
      </c>
      <c r="F9" s="6"/>
      <c r="G9" s="6">
        <v>1</v>
      </c>
      <c r="H9" s="6">
        <v>18</v>
      </c>
      <c r="I9" s="6">
        <v>27</v>
      </c>
      <c r="J9" s="19">
        <f t="shared" si="0"/>
        <v>82</v>
      </c>
      <c r="K9" s="6">
        <f t="shared" si="1"/>
        <v>1800</v>
      </c>
      <c r="L9" s="22">
        <f t="shared" si="2"/>
        <v>4610</v>
      </c>
    </row>
    <row r="10" spans="1:24" x14ac:dyDescent="0.25">
      <c r="B10" s="22" t="s">
        <v>6</v>
      </c>
      <c r="C10" s="6">
        <v>1</v>
      </c>
      <c r="D10" s="6">
        <v>4</v>
      </c>
      <c r="E10" s="6">
        <v>5</v>
      </c>
      <c r="F10" s="6"/>
      <c r="G10" s="6">
        <v>1</v>
      </c>
      <c r="H10" s="6">
        <v>18</v>
      </c>
      <c r="I10" s="6">
        <v>27</v>
      </c>
      <c r="J10" s="19">
        <f t="shared" si="0"/>
        <v>82</v>
      </c>
      <c r="K10" s="6">
        <f t="shared" si="1"/>
        <v>1800</v>
      </c>
      <c r="L10" s="22">
        <f t="shared" si="2"/>
        <v>4610</v>
      </c>
    </row>
    <row r="11" spans="1:24" x14ac:dyDescent="0.25">
      <c r="B11" s="22" t="s">
        <v>7</v>
      </c>
      <c r="C11" s="6"/>
      <c r="D11" s="6">
        <v>7</v>
      </c>
      <c r="E11" s="6"/>
      <c r="F11" s="6">
        <v>2</v>
      </c>
      <c r="G11" s="6">
        <v>1</v>
      </c>
      <c r="H11" s="6">
        <v>15</v>
      </c>
      <c r="I11" s="6">
        <v>22</v>
      </c>
      <c r="J11" s="19">
        <f t="shared" si="0"/>
        <v>66</v>
      </c>
      <c r="K11" s="6">
        <f t="shared" si="1"/>
        <v>1800</v>
      </c>
      <c r="L11" s="22">
        <f t="shared" si="2"/>
        <v>4160</v>
      </c>
    </row>
    <row r="12" spans="1:24" x14ac:dyDescent="0.25">
      <c r="B12" s="22" t="s">
        <v>8</v>
      </c>
      <c r="C12" s="6">
        <v>1</v>
      </c>
      <c r="D12" s="6">
        <v>4</v>
      </c>
      <c r="E12" s="6">
        <v>5</v>
      </c>
      <c r="F12" s="6"/>
      <c r="G12" s="6">
        <v>1</v>
      </c>
      <c r="H12" s="6">
        <v>18</v>
      </c>
      <c r="I12" s="6">
        <v>27</v>
      </c>
      <c r="J12" s="19">
        <f t="shared" si="0"/>
        <v>82</v>
      </c>
      <c r="K12" s="6">
        <f t="shared" si="1"/>
        <v>1800</v>
      </c>
      <c r="L12" s="22">
        <f t="shared" si="2"/>
        <v>4610</v>
      </c>
    </row>
    <row r="13" spans="1:24" x14ac:dyDescent="0.25">
      <c r="B13" s="22" t="s">
        <v>9</v>
      </c>
      <c r="C13" s="6"/>
      <c r="D13" s="6">
        <v>7</v>
      </c>
      <c r="E13" s="6"/>
      <c r="F13" s="6">
        <v>2</v>
      </c>
      <c r="G13" s="6">
        <v>1</v>
      </c>
      <c r="H13" s="6">
        <v>15</v>
      </c>
      <c r="I13" s="6">
        <v>22</v>
      </c>
      <c r="J13" s="19">
        <f t="shared" si="0"/>
        <v>66</v>
      </c>
      <c r="K13" s="6">
        <f t="shared" si="1"/>
        <v>1800</v>
      </c>
      <c r="L13" s="22">
        <f t="shared" si="2"/>
        <v>4160</v>
      </c>
    </row>
    <row r="14" spans="1:24" x14ac:dyDescent="0.25">
      <c r="B14" s="22" t="s">
        <v>10</v>
      </c>
      <c r="C14" s="6"/>
      <c r="D14" s="6"/>
      <c r="E14" s="6"/>
      <c r="F14" s="6">
        <v>8</v>
      </c>
      <c r="G14" s="6">
        <v>1</v>
      </c>
      <c r="H14" s="6">
        <v>15</v>
      </c>
      <c r="I14" s="6">
        <v>22</v>
      </c>
      <c r="J14" s="19">
        <f t="shared" si="0"/>
        <v>40</v>
      </c>
      <c r="K14" s="6">
        <f t="shared" si="1"/>
        <v>1600</v>
      </c>
      <c r="L14" s="22">
        <f t="shared" si="2"/>
        <v>4160</v>
      </c>
    </row>
    <row r="15" spans="1:24" x14ac:dyDescent="0.25">
      <c r="B15" s="22" t="s">
        <v>11</v>
      </c>
      <c r="C15" s="6"/>
      <c r="D15" s="6">
        <v>6</v>
      </c>
      <c r="E15" s="6">
        <v>4</v>
      </c>
      <c r="F15" s="6"/>
      <c r="G15" s="6">
        <v>1</v>
      </c>
      <c r="H15" s="6">
        <v>16</v>
      </c>
      <c r="I15" s="6">
        <v>24</v>
      </c>
      <c r="J15" s="19">
        <f t="shared" si="0"/>
        <v>88</v>
      </c>
      <c r="K15" s="6">
        <f t="shared" si="1"/>
        <v>2000</v>
      </c>
      <c r="L15" s="22">
        <f t="shared" si="2"/>
        <v>4320</v>
      </c>
    </row>
    <row r="16" spans="1:24" ht="15.75" thickBot="1" x14ac:dyDescent="0.3">
      <c r="B16" s="64" t="s">
        <v>12</v>
      </c>
      <c r="C16" s="65"/>
      <c r="D16" s="65">
        <v>4</v>
      </c>
      <c r="E16" s="65">
        <v>1</v>
      </c>
      <c r="F16" s="65">
        <v>4</v>
      </c>
      <c r="G16" s="65">
        <v>1</v>
      </c>
      <c r="H16" s="65">
        <v>16</v>
      </c>
      <c r="I16" s="65">
        <v>24</v>
      </c>
      <c r="J16" s="66">
        <f t="shared" si="0"/>
        <v>62</v>
      </c>
      <c r="K16" s="65">
        <f t="shared" si="1"/>
        <v>1800</v>
      </c>
      <c r="L16" s="64">
        <f t="shared" si="2"/>
        <v>4320</v>
      </c>
    </row>
    <row r="17" spans="2:15" x14ac:dyDescent="0.25">
      <c r="B17" s="62" t="s">
        <v>13</v>
      </c>
      <c r="C17" s="38">
        <f t="shared" ref="C17:L17" si="3">C7+C8+C9+C10+C11+C12+C13+C14+C15*2+C16*2</f>
        <v>11</v>
      </c>
      <c r="D17" s="38">
        <f t="shared" si="3"/>
        <v>46</v>
      </c>
      <c r="E17" s="38">
        <f t="shared" si="3"/>
        <v>41</v>
      </c>
      <c r="F17" s="38">
        <f t="shared" si="3"/>
        <v>20</v>
      </c>
      <c r="G17" s="38">
        <f>G7+G8+G9+G10+G11+G12+G13+G14+G15*2+G16*2</f>
        <v>11</v>
      </c>
      <c r="H17" s="38">
        <f t="shared" si="3"/>
        <v>201</v>
      </c>
      <c r="I17" s="38">
        <f>I7+I8+I9+I10+I11+I12+I13+I14+I15*2+I16*2</f>
        <v>289</v>
      </c>
      <c r="J17" s="63">
        <f t="shared" si="3"/>
        <v>878</v>
      </c>
      <c r="K17" s="38">
        <f t="shared" si="3"/>
        <v>21400</v>
      </c>
      <c r="L17" s="62">
        <f t="shared" si="3"/>
        <v>50770</v>
      </c>
    </row>
    <row r="18" spans="2:15" x14ac:dyDescent="0.25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20" spans="2:15" ht="60" x14ac:dyDescent="0.25">
      <c r="B20" s="20" t="s">
        <v>17</v>
      </c>
      <c r="C20" s="1" t="s">
        <v>40</v>
      </c>
      <c r="D20" s="2" t="s">
        <v>20</v>
      </c>
      <c r="E20" s="40" t="s">
        <v>41</v>
      </c>
      <c r="F20" s="2" t="s">
        <v>35</v>
      </c>
      <c r="G20" s="2" t="s">
        <v>1</v>
      </c>
      <c r="H20" s="16" t="s">
        <v>19</v>
      </c>
      <c r="I20" s="2" t="s">
        <v>18</v>
      </c>
      <c r="J20" s="42" t="s">
        <v>73</v>
      </c>
      <c r="K20" s="42" t="s">
        <v>74</v>
      </c>
      <c r="L20" s="17" t="s">
        <v>21</v>
      </c>
      <c r="M20" s="15" t="s">
        <v>83</v>
      </c>
      <c r="N20" s="15" t="s">
        <v>15</v>
      </c>
      <c r="O20" s="15" t="s">
        <v>22</v>
      </c>
    </row>
    <row r="21" spans="2:15" ht="34.15" customHeight="1" x14ac:dyDescent="0.25">
      <c r="B21" s="21"/>
      <c r="C21" s="12"/>
      <c r="E21" s="4"/>
      <c r="F21" s="4"/>
      <c r="G21" s="12"/>
      <c r="I21" s="4"/>
      <c r="J21" s="4"/>
      <c r="L21" s="18"/>
      <c r="M21" s="12"/>
      <c r="N21" s="12"/>
      <c r="O21" s="12"/>
    </row>
    <row r="22" spans="2:15" ht="45" x14ac:dyDescent="0.25">
      <c r="B22" s="35"/>
      <c r="C22" s="32" t="s">
        <v>75</v>
      </c>
      <c r="D22" s="43" t="s">
        <v>38</v>
      </c>
      <c r="E22" s="43" t="s">
        <v>39</v>
      </c>
      <c r="F22" s="43" t="s">
        <v>36</v>
      </c>
      <c r="G22" s="43" t="s">
        <v>32</v>
      </c>
      <c r="H22" s="43" t="s">
        <v>46</v>
      </c>
      <c r="I22" s="43" t="s">
        <v>43</v>
      </c>
      <c r="J22" s="43" t="s">
        <v>78</v>
      </c>
      <c r="K22" s="43" t="s">
        <v>79</v>
      </c>
      <c r="L22" s="34" t="s">
        <v>57</v>
      </c>
      <c r="M22" s="32" t="s">
        <v>56</v>
      </c>
      <c r="N22" s="32" t="s">
        <v>34</v>
      </c>
      <c r="O22" s="32" t="s">
        <v>44</v>
      </c>
    </row>
    <row r="23" spans="2:15" ht="22.5" x14ac:dyDescent="0.25">
      <c r="B23" s="35"/>
      <c r="C23" s="43" t="s">
        <v>81</v>
      </c>
      <c r="D23" s="32" t="s">
        <v>37</v>
      </c>
      <c r="E23" s="32" t="s">
        <v>37</v>
      </c>
      <c r="F23" s="32" t="s">
        <v>37</v>
      </c>
      <c r="G23" s="41" t="s">
        <v>45</v>
      </c>
      <c r="H23" s="32" t="s">
        <v>42</v>
      </c>
      <c r="I23" s="41" t="s">
        <v>60</v>
      </c>
      <c r="J23" s="41" t="s">
        <v>86</v>
      </c>
      <c r="K23" s="41" t="s">
        <v>85</v>
      </c>
      <c r="L23" s="34" t="s">
        <v>58</v>
      </c>
      <c r="M23" s="32"/>
      <c r="N23" s="32"/>
      <c r="O23" s="32"/>
    </row>
    <row r="24" spans="2:15" ht="23.25" thickBot="1" x14ac:dyDescent="0.3">
      <c r="B24" s="57"/>
      <c r="C24" s="58" t="s">
        <v>58</v>
      </c>
      <c r="D24" s="59" t="s">
        <v>59</v>
      </c>
      <c r="E24" s="59" t="s">
        <v>59</v>
      </c>
      <c r="F24" s="59" t="s">
        <v>59</v>
      </c>
      <c r="G24" s="59" t="s">
        <v>48</v>
      </c>
      <c r="H24" s="59"/>
      <c r="I24" s="59"/>
      <c r="J24" s="59" t="s">
        <v>84</v>
      </c>
      <c r="K24" s="59" t="s">
        <v>82</v>
      </c>
      <c r="L24" s="60" t="s">
        <v>59</v>
      </c>
      <c r="M24" s="59"/>
      <c r="N24" s="59"/>
      <c r="O24" s="59"/>
    </row>
    <row r="25" spans="2:15" x14ac:dyDescent="0.25">
      <c r="B25" s="44" t="s">
        <v>3</v>
      </c>
      <c r="C25" s="54">
        <v>8</v>
      </c>
      <c r="D25" s="37"/>
      <c r="E25" s="37">
        <v>16</v>
      </c>
      <c r="F25" s="29"/>
      <c r="G25" s="37">
        <v>40</v>
      </c>
      <c r="H25" s="55">
        <v>10</v>
      </c>
      <c r="I25" s="37">
        <v>25</v>
      </c>
      <c r="J25" s="55">
        <v>12</v>
      </c>
      <c r="K25" s="55">
        <v>60</v>
      </c>
      <c r="L25" s="56">
        <f t="shared" ref="L25:L34" si="4">8*D25+10*E25+5*F25</f>
        <v>160</v>
      </c>
      <c r="M25" s="37">
        <f t="shared" ref="M25:M34" si="5">300*D25+300*E25+300*F25</f>
        <v>4800</v>
      </c>
      <c r="N25" s="37">
        <f>100*G25+50*I25+Table57[[#This Row],[Dragonspike]]*1000+Table57[[#This Row],[Tier Bead]]*500</f>
        <v>47250</v>
      </c>
      <c r="O25" s="37">
        <f>300*H25</f>
        <v>3000</v>
      </c>
    </row>
    <row r="26" spans="2:15" x14ac:dyDescent="0.25">
      <c r="B26" s="22" t="s">
        <v>4</v>
      </c>
      <c r="C26" s="5">
        <v>8</v>
      </c>
      <c r="D26" s="6"/>
      <c r="E26" s="6">
        <v>16</v>
      </c>
      <c r="F26" s="6"/>
      <c r="G26" s="6">
        <v>40</v>
      </c>
      <c r="H26" s="7">
        <v>10</v>
      </c>
      <c r="I26" s="6">
        <v>25</v>
      </c>
      <c r="J26" s="7">
        <v>12</v>
      </c>
      <c r="K26" s="7">
        <v>60</v>
      </c>
      <c r="L26" s="31">
        <f t="shared" si="4"/>
        <v>160</v>
      </c>
      <c r="M26" s="6">
        <f t="shared" si="5"/>
        <v>4800</v>
      </c>
      <c r="N26" s="37">
        <f>100*G26+50*I26+Table57[[#This Row],[Dragonspike]]*1000+Table57[[#This Row],[Tier Bead]]*500</f>
        <v>47250</v>
      </c>
      <c r="O26" s="6">
        <f t="shared" ref="O26:O34" si="6">300*H26</f>
        <v>3000</v>
      </c>
    </row>
    <row r="27" spans="2:15" x14ac:dyDescent="0.25">
      <c r="B27" s="22" t="s">
        <v>5</v>
      </c>
      <c r="C27" s="5">
        <v>2</v>
      </c>
      <c r="D27" s="6">
        <v>8</v>
      </c>
      <c r="E27" s="6">
        <v>10</v>
      </c>
      <c r="F27" s="6"/>
      <c r="G27" s="6">
        <v>30</v>
      </c>
      <c r="H27" s="7">
        <v>9</v>
      </c>
      <c r="I27" s="6">
        <v>24</v>
      </c>
      <c r="J27" s="7">
        <v>12</v>
      </c>
      <c r="K27" s="7">
        <v>60</v>
      </c>
      <c r="L27" s="31">
        <f t="shared" si="4"/>
        <v>164</v>
      </c>
      <c r="M27" s="6">
        <f t="shared" si="5"/>
        <v>5400</v>
      </c>
      <c r="N27" s="37">
        <f>100*G27+50*I27+Table57[[#This Row],[Dragonspike]]*1000+Table57[[#This Row],[Tier Bead]]*500</f>
        <v>46200</v>
      </c>
      <c r="O27" s="6">
        <f t="shared" si="6"/>
        <v>2700</v>
      </c>
    </row>
    <row r="28" spans="2:15" x14ac:dyDescent="0.25">
      <c r="B28" s="22" t="s">
        <v>6</v>
      </c>
      <c r="C28" s="5">
        <v>2</v>
      </c>
      <c r="D28" s="6">
        <v>8</v>
      </c>
      <c r="E28" s="6">
        <v>10</v>
      </c>
      <c r="F28" s="6"/>
      <c r="G28" s="6">
        <v>30</v>
      </c>
      <c r="H28" s="7">
        <v>9</v>
      </c>
      <c r="I28" s="6">
        <v>24</v>
      </c>
      <c r="J28" s="7">
        <v>12</v>
      </c>
      <c r="K28" s="7">
        <v>60</v>
      </c>
      <c r="L28" s="31">
        <f t="shared" si="4"/>
        <v>164</v>
      </c>
      <c r="M28" s="6">
        <f t="shared" si="5"/>
        <v>5400</v>
      </c>
      <c r="N28" s="37">
        <f>100*G28+50*I28+Table57[[#This Row],[Dragonspike]]*1000+Table57[[#This Row],[Tier Bead]]*500</f>
        <v>46200</v>
      </c>
      <c r="O28" s="6">
        <f t="shared" si="6"/>
        <v>2700</v>
      </c>
    </row>
    <row r="29" spans="2:15" x14ac:dyDescent="0.25">
      <c r="B29" s="22" t="s">
        <v>7</v>
      </c>
      <c r="C29" s="5"/>
      <c r="D29" s="6">
        <v>14</v>
      </c>
      <c r="E29" s="6"/>
      <c r="F29" s="29">
        <v>4</v>
      </c>
      <c r="G29" s="6">
        <v>32</v>
      </c>
      <c r="H29" s="7">
        <v>7</v>
      </c>
      <c r="I29" s="6">
        <v>20</v>
      </c>
      <c r="J29" s="7">
        <v>12</v>
      </c>
      <c r="K29" s="7">
        <v>60</v>
      </c>
      <c r="L29" s="31">
        <f t="shared" si="4"/>
        <v>132</v>
      </c>
      <c r="M29" s="6">
        <f t="shared" si="5"/>
        <v>5400</v>
      </c>
      <c r="N29" s="37">
        <f>100*G29+50*I29+Table57[[#This Row],[Dragonspike]]*1000+Table57[[#This Row],[Tier Bead]]*500</f>
        <v>46200</v>
      </c>
      <c r="O29" s="6">
        <f t="shared" si="6"/>
        <v>2100</v>
      </c>
    </row>
    <row r="30" spans="2:15" x14ac:dyDescent="0.25">
      <c r="B30" s="22" t="s">
        <v>8</v>
      </c>
      <c r="C30" s="5">
        <v>2</v>
      </c>
      <c r="D30" s="6">
        <v>8</v>
      </c>
      <c r="E30" s="6">
        <v>10</v>
      </c>
      <c r="F30" s="6"/>
      <c r="G30" s="6">
        <v>30</v>
      </c>
      <c r="H30" s="7">
        <v>9</v>
      </c>
      <c r="I30" s="6">
        <v>24</v>
      </c>
      <c r="J30" s="7">
        <v>12</v>
      </c>
      <c r="K30" s="7">
        <v>60</v>
      </c>
      <c r="L30" s="31">
        <f t="shared" si="4"/>
        <v>164</v>
      </c>
      <c r="M30" s="6">
        <f t="shared" si="5"/>
        <v>5400</v>
      </c>
      <c r="N30" s="37">
        <f>100*G30+50*I30+Table57[[#This Row],[Dragonspike]]*1000+Table57[[#This Row],[Tier Bead]]*500</f>
        <v>46200</v>
      </c>
      <c r="O30" s="6">
        <f t="shared" si="6"/>
        <v>2700</v>
      </c>
    </row>
    <row r="31" spans="2:15" x14ac:dyDescent="0.25">
      <c r="B31" s="22" t="s">
        <v>9</v>
      </c>
      <c r="C31" s="5"/>
      <c r="D31" s="6">
        <v>14</v>
      </c>
      <c r="E31" s="6"/>
      <c r="F31" s="6">
        <v>4</v>
      </c>
      <c r="G31" s="6">
        <v>32</v>
      </c>
      <c r="H31" s="7">
        <v>7</v>
      </c>
      <c r="I31" s="6">
        <v>20</v>
      </c>
      <c r="J31" s="7">
        <v>12</v>
      </c>
      <c r="K31" s="7">
        <v>60</v>
      </c>
      <c r="L31" s="31">
        <f t="shared" si="4"/>
        <v>132</v>
      </c>
      <c r="M31" s="6">
        <f t="shared" si="5"/>
        <v>5400</v>
      </c>
      <c r="N31" s="37">
        <f>100*G31+50*I31+Table57[[#This Row],[Dragonspike]]*1000+Table57[[#This Row],[Tier Bead]]*500</f>
        <v>46200</v>
      </c>
      <c r="O31" s="6">
        <f t="shared" si="6"/>
        <v>2100</v>
      </c>
    </row>
    <row r="32" spans="2:15" x14ac:dyDescent="0.25">
      <c r="B32" s="22" t="s">
        <v>10</v>
      </c>
      <c r="C32" s="5"/>
      <c r="D32" s="6"/>
      <c r="E32" s="6"/>
      <c r="F32" s="6">
        <v>16</v>
      </c>
      <c r="G32" s="6">
        <v>32</v>
      </c>
      <c r="H32" s="7">
        <v>7</v>
      </c>
      <c r="I32" s="6">
        <v>20</v>
      </c>
      <c r="J32" s="7"/>
      <c r="K32" s="7">
        <v>60</v>
      </c>
      <c r="L32" s="31">
        <f t="shared" si="4"/>
        <v>80</v>
      </c>
      <c r="M32" s="6">
        <f t="shared" si="5"/>
        <v>4800</v>
      </c>
      <c r="N32" s="37">
        <f>100*G32+50*I32+Table57[[#This Row],[Dragonspike]]*1000+Table57[[#This Row],[Tier Bead]]*500</f>
        <v>34200</v>
      </c>
      <c r="O32" s="6">
        <f t="shared" si="6"/>
        <v>2100</v>
      </c>
    </row>
    <row r="33" spans="2:15" x14ac:dyDescent="0.25">
      <c r="B33" s="22" t="s">
        <v>11</v>
      </c>
      <c r="C33" s="5"/>
      <c r="D33" s="6">
        <v>12</v>
      </c>
      <c r="E33" s="6">
        <v>8</v>
      </c>
      <c r="F33" s="6"/>
      <c r="G33" s="6">
        <v>35</v>
      </c>
      <c r="H33" s="7">
        <v>8</v>
      </c>
      <c r="I33" s="6">
        <v>22</v>
      </c>
      <c r="J33" s="7"/>
      <c r="K33" s="7">
        <v>60</v>
      </c>
      <c r="L33" s="31">
        <f t="shared" si="4"/>
        <v>176</v>
      </c>
      <c r="M33" s="6">
        <f t="shared" si="5"/>
        <v>6000</v>
      </c>
      <c r="N33" s="37">
        <f>100*G33+50*I33+Table57[[#This Row],[Dragonspike]]*1000+Table57[[#This Row],[Tier Bead]]*500</f>
        <v>34600</v>
      </c>
      <c r="O33" s="6">
        <f t="shared" si="6"/>
        <v>2400</v>
      </c>
    </row>
    <row r="34" spans="2:15" ht="15.75" thickBot="1" x14ac:dyDescent="0.3">
      <c r="B34" s="23" t="s">
        <v>12</v>
      </c>
      <c r="C34" s="8"/>
      <c r="D34" s="9">
        <v>8</v>
      </c>
      <c r="E34" s="9">
        <v>2</v>
      </c>
      <c r="F34" s="9">
        <v>8</v>
      </c>
      <c r="G34" s="9">
        <v>35</v>
      </c>
      <c r="H34" s="10">
        <v>8</v>
      </c>
      <c r="I34" s="9">
        <v>22</v>
      </c>
      <c r="J34" s="10"/>
      <c r="K34" s="10">
        <v>60</v>
      </c>
      <c r="L34" s="31">
        <f t="shared" si="4"/>
        <v>124</v>
      </c>
      <c r="M34" s="65">
        <f t="shared" si="5"/>
        <v>5400</v>
      </c>
      <c r="N34" s="65">
        <f>100*G34+50*I34+Table57[[#This Row],[Dragonspike]]*1000+Table57[[#This Row],[Tier Bead]]*500</f>
        <v>34600</v>
      </c>
      <c r="O34" s="65">
        <f t="shared" si="6"/>
        <v>2400</v>
      </c>
    </row>
    <row r="35" spans="2:15" ht="16.5" thickTop="1" thickBot="1" x14ac:dyDescent="0.3">
      <c r="B35" s="28" t="s">
        <v>13</v>
      </c>
      <c r="C35" s="27">
        <f t="shared" ref="C35:O35" si="7">C25+C26+C27+C28+C29+C30+C31+C32+C33*2+C34*2</f>
        <v>22</v>
      </c>
      <c r="D35" s="24">
        <f t="shared" si="7"/>
        <v>92</v>
      </c>
      <c r="E35" s="24">
        <f t="shared" si="7"/>
        <v>82</v>
      </c>
      <c r="F35" s="24">
        <f t="shared" si="7"/>
        <v>40</v>
      </c>
      <c r="G35" s="24">
        <f t="shared" si="7"/>
        <v>406</v>
      </c>
      <c r="H35" s="25">
        <f t="shared" si="7"/>
        <v>100</v>
      </c>
      <c r="I35" s="24">
        <f t="shared" si="7"/>
        <v>270</v>
      </c>
      <c r="J35" s="24">
        <f t="shared" si="7"/>
        <v>84</v>
      </c>
      <c r="K35" s="24">
        <f t="shared" si="7"/>
        <v>720</v>
      </c>
      <c r="L35" s="26">
        <f t="shared" si="7"/>
        <v>1756</v>
      </c>
      <c r="M35" s="30">
        <f t="shared" si="7"/>
        <v>64200</v>
      </c>
      <c r="N35" s="30">
        <f t="shared" si="7"/>
        <v>498100</v>
      </c>
      <c r="O35" s="30">
        <f t="shared" si="7"/>
        <v>30000</v>
      </c>
    </row>
    <row r="36" spans="2:15" ht="15.75" thickTop="1" x14ac:dyDescent="0.25"/>
    <row r="38" spans="2:15" ht="60" x14ac:dyDescent="0.25">
      <c r="B38" s="20" t="s">
        <v>47</v>
      </c>
      <c r="C38" s="61" t="s">
        <v>69</v>
      </c>
      <c r="D38" s="39" t="s">
        <v>65</v>
      </c>
      <c r="E38" s="40" t="s">
        <v>68</v>
      </c>
      <c r="F38" s="39" t="s">
        <v>63</v>
      </c>
      <c r="G38" s="2" t="s">
        <v>1</v>
      </c>
      <c r="H38" s="16" t="s">
        <v>19</v>
      </c>
      <c r="I38" s="2" t="s">
        <v>70</v>
      </c>
      <c r="J38" s="42" t="s">
        <v>73</v>
      </c>
      <c r="K38" s="42" t="s">
        <v>74</v>
      </c>
      <c r="L38" s="17" t="s">
        <v>61</v>
      </c>
      <c r="M38" s="15" t="s">
        <v>83</v>
      </c>
      <c r="N38" s="15" t="s">
        <v>15</v>
      </c>
      <c r="O38" s="15" t="s">
        <v>22</v>
      </c>
    </row>
    <row r="39" spans="2:15" ht="33.75" customHeight="1" x14ac:dyDescent="0.25">
      <c r="B39" s="21"/>
      <c r="C39" s="12"/>
      <c r="E39" s="4"/>
      <c r="F39" s="4"/>
      <c r="G39" s="12"/>
      <c r="I39" s="4"/>
      <c r="J39" s="4"/>
      <c r="L39" s="18" t="s">
        <v>62</v>
      </c>
      <c r="M39" s="12"/>
      <c r="N39" s="12"/>
      <c r="O39" s="12"/>
    </row>
    <row r="40" spans="2:15" ht="56.25" x14ac:dyDescent="0.25">
      <c r="B40" s="35"/>
      <c r="C40" s="32" t="s">
        <v>77</v>
      </c>
      <c r="D40" s="43" t="s">
        <v>66</v>
      </c>
      <c r="E40" s="43" t="s">
        <v>67</v>
      </c>
      <c r="F40" s="43" t="s">
        <v>64</v>
      </c>
      <c r="G40" s="43" t="s">
        <v>32</v>
      </c>
      <c r="H40" s="43" t="s">
        <v>46</v>
      </c>
      <c r="I40" s="43" t="s">
        <v>71</v>
      </c>
      <c r="J40" s="43" t="s">
        <v>78</v>
      </c>
      <c r="K40" s="43" t="s">
        <v>79</v>
      </c>
      <c r="L40" s="34" t="s">
        <v>62</v>
      </c>
      <c r="M40" s="32" t="s">
        <v>56</v>
      </c>
      <c r="N40" s="32" t="s">
        <v>34</v>
      </c>
      <c r="O40" s="32" t="s">
        <v>44</v>
      </c>
    </row>
    <row r="41" spans="2:15" ht="33.75" x14ac:dyDescent="0.25">
      <c r="B41" s="35"/>
      <c r="C41" s="43" t="s">
        <v>62</v>
      </c>
      <c r="D41" s="32" t="s">
        <v>62</v>
      </c>
      <c r="E41" s="32" t="s">
        <v>62</v>
      </c>
      <c r="F41" s="32" t="s">
        <v>62</v>
      </c>
      <c r="G41" s="41" t="s">
        <v>45</v>
      </c>
      <c r="H41" s="32" t="s">
        <v>42</v>
      </c>
      <c r="I41" s="41" t="s">
        <v>72</v>
      </c>
      <c r="J41" s="41" t="s">
        <v>86</v>
      </c>
      <c r="K41" s="41" t="s">
        <v>85</v>
      </c>
      <c r="L41" s="34" t="s">
        <v>62</v>
      </c>
      <c r="M41" s="32"/>
      <c r="N41" s="32"/>
      <c r="O41" s="32"/>
    </row>
    <row r="42" spans="2:15" ht="23.25" thickBot="1" x14ac:dyDescent="0.3">
      <c r="B42" s="57"/>
      <c r="C42" s="58" t="s">
        <v>62</v>
      </c>
      <c r="D42" s="59" t="s">
        <v>62</v>
      </c>
      <c r="E42" s="59" t="s">
        <v>62</v>
      </c>
      <c r="F42" s="59" t="s">
        <v>62</v>
      </c>
      <c r="G42" s="59" t="s">
        <v>48</v>
      </c>
      <c r="H42" s="59"/>
      <c r="I42" s="59"/>
      <c r="J42" s="59" t="s">
        <v>84</v>
      </c>
      <c r="K42" s="59" t="s">
        <v>82</v>
      </c>
      <c r="L42" s="60" t="s">
        <v>62</v>
      </c>
      <c r="M42" s="59"/>
      <c r="N42" s="59"/>
      <c r="O42" s="59"/>
    </row>
    <row r="43" spans="2:15" x14ac:dyDescent="0.25">
      <c r="B43" s="44" t="s">
        <v>3</v>
      </c>
      <c r="C43" s="54">
        <v>8</v>
      </c>
      <c r="D43" s="37"/>
      <c r="E43" s="37">
        <v>16</v>
      </c>
      <c r="F43" s="29"/>
      <c r="G43" s="37">
        <v>60</v>
      </c>
      <c r="H43" s="55">
        <v>18</v>
      </c>
      <c r="I43" s="37">
        <v>37</v>
      </c>
      <c r="J43" s="55">
        <v>48</v>
      </c>
      <c r="K43" s="55">
        <v>300</v>
      </c>
      <c r="L43" s="56">
        <f t="shared" ref="L43:L52" si="8">8*D43+10*E43+5*F43</f>
        <v>160</v>
      </c>
      <c r="M43" s="37">
        <f t="shared" ref="M43:M52" si="9">500*D43+500*E43+500*F43</f>
        <v>8000</v>
      </c>
      <c r="N43" s="37">
        <f>100*G43+70*I43+Table575[[#This Row],[Dragonspike]]*1000+Table575[[#This Row],[Tier Bead]]*500</f>
        <v>206590</v>
      </c>
      <c r="O43" s="37">
        <f>300*H43</f>
        <v>5400</v>
      </c>
    </row>
    <row r="44" spans="2:15" x14ac:dyDescent="0.25">
      <c r="B44" s="22" t="s">
        <v>4</v>
      </c>
      <c r="C44" s="5">
        <v>8</v>
      </c>
      <c r="D44" s="6"/>
      <c r="E44" s="6">
        <v>16</v>
      </c>
      <c r="F44" s="6"/>
      <c r="G44" s="6">
        <v>60</v>
      </c>
      <c r="H44" s="7">
        <v>18</v>
      </c>
      <c r="I44" s="6">
        <v>37</v>
      </c>
      <c r="J44" s="7">
        <v>48</v>
      </c>
      <c r="K44" s="7">
        <v>300</v>
      </c>
      <c r="L44" s="31">
        <f t="shared" si="8"/>
        <v>160</v>
      </c>
      <c r="M44" s="37">
        <f t="shared" si="9"/>
        <v>8000</v>
      </c>
      <c r="N44" s="37">
        <f>100*G44+70*I44+Table575[[#This Row],[Dragonspike]]*1000+Table575[[#This Row],[Tier Bead]]*500</f>
        <v>206590</v>
      </c>
      <c r="O44" s="6">
        <f t="shared" ref="O44:O52" si="10">300*H44</f>
        <v>5400</v>
      </c>
    </row>
    <row r="45" spans="2:15" x14ac:dyDescent="0.25">
      <c r="B45" s="22" t="s">
        <v>5</v>
      </c>
      <c r="C45" s="5">
        <v>2</v>
      </c>
      <c r="D45" s="6">
        <v>8</v>
      </c>
      <c r="E45" s="6">
        <v>10</v>
      </c>
      <c r="F45" s="6"/>
      <c r="G45" s="6">
        <v>50</v>
      </c>
      <c r="H45" s="7">
        <v>15</v>
      </c>
      <c r="I45" s="6">
        <v>36</v>
      </c>
      <c r="J45" s="7">
        <v>48</v>
      </c>
      <c r="K45" s="7">
        <v>300</v>
      </c>
      <c r="L45" s="31">
        <f t="shared" si="8"/>
        <v>164</v>
      </c>
      <c r="M45" s="37">
        <f t="shared" si="9"/>
        <v>9000</v>
      </c>
      <c r="N45" s="37">
        <f>100*G45+70*I45+Table575[[#This Row],[Dragonspike]]*1000+Table575[[#This Row],[Tier Bead]]*500</f>
        <v>205520</v>
      </c>
      <c r="O45" s="6">
        <f t="shared" si="10"/>
        <v>4500</v>
      </c>
    </row>
    <row r="46" spans="2:15" x14ac:dyDescent="0.25">
      <c r="B46" s="22" t="s">
        <v>6</v>
      </c>
      <c r="C46" s="5">
        <v>2</v>
      </c>
      <c r="D46" s="6">
        <v>8</v>
      </c>
      <c r="E46" s="6">
        <v>10</v>
      </c>
      <c r="F46" s="6"/>
      <c r="G46" s="6">
        <v>50</v>
      </c>
      <c r="H46" s="7">
        <v>15</v>
      </c>
      <c r="I46" s="6">
        <v>36</v>
      </c>
      <c r="J46" s="7">
        <v>48</v>
      </c>
      <c r="K46" s="7">
        <v>300</v>
      </c>
      <c r="L46" s="31">
        <f t="shared" si="8"/>
        <v>164</v>
      </c>
      <c r="M46" s="37">
        <f t="shared" si="9"/>
        <v>9000</v>
      </c>
      <c r="N46" s="37">
        <f>100*G46+70*I46+Table575[[#This Row],[Dragonspike]]*1000+Table575[[#This Row],[Tier Bead]]*500</f>
        <v>205520</v>
      </c>
      <c r="O46" s="6">
        <f t="shared" si="10"/>
        <v>4500</v>
      </c>
    </row>
    <row r="47" spans="2:15" x14ac:dyDescent="0.25">
      <c r="B47" s="22" t="s">
        <v>7</v>
      </c>
      <c r="C47" s="5"/>
      <c r="D47" s="6">
        <v>14</v>
      </c>
      <c r="E47" s="6"/>
      <c r="F47" s="29">
        <v>4</v>
      </c>
      <c r="G47" s="6">
        <v>48</v>
      </c>
      <c r="H47" s="7">
        <v>12</v>
      </c>
      <c r="I47" s="6">
        <v>30</v>
      </c>
      <c r="J47" s="7">
        <v>48</v>
      </c>
      <c r="K47" s="7">
        <v>300</v>
      </c>
      <c r="L47" s="31">
        <f t="shared" si="8"/>
        <v>132</v>
      </c>
      <c r="M47" s="37">
        <f t="shared" si="9"/>
        <v>9000</v>
      </c>
      <c r="N47" s="37">
        <f>100*G47+70*I47+Table575[[#This Row],[Dragonspike]]*1000+Table575[[#This Row],[Tier Bead]]*500</f>
        <v>204900</v>
      </c>
      <c r="O47" s="6">
        <f t="shared" si="10"/>
        <v>3600</v>
      </c>
    </row>
    <row r="48" spans="2:15" x14ac:dyDescent="0.25">
      <c r="B48" s="22" t="s">
        <v>8</v>
      </c>
      <c r="C48" s="5">
        <v>2</v>
      </c>
      <c r="D48" s="6">
        <v>8</v>
      </c>
      <c r="E48" s="6">
        <v>10</v>
      </c>
      <c r="F48" s="6"/>
      <c r="G48" s="6">
        <v>50</v>
      </c>
      <c r="H48" s="7">
        <v>15</v>
      </c>
      <c r="I48" s="6">
        <v>36</v>
      </c>
      <c r="J48" s="7">
        <v>48</v>
      </c>
      <c r="K48" s="7">
        <v>300</v>
      </c>
      <c r="L48" s="31">
        <f t="shared" si="8"/>
        <v>164</v>
      </c>
      <c r="M48" s="37">
        <f t="shared" si="9"/>
        <v>9000</v>
      </c>
      <c r="N48" s="37">
        <f>100*G48+70*I48+Table575[[#This Row],[Dragonspike]]*1000+Table575[[#This Row],[Tier Bead]]*500</f>
        <v>205520</v>
      </c>
      <c r="O48" s="6">
        <f t="shared" si="10"/>
        <v>4500</v>
      </c>
    </row>
    <row r="49" spans="2:15" x14ac:dyDescent="0.25">
      <c r="B49" s="22" t="s">
        <v>9</v>
      </c>
      <c r="C49" s="5"/>
      <c r="D49" s="6">
        <v>14</v>
      </c>
      <c r="E49" s="6"/>
      <c r="F49" s="6">
        <v>4</v>
      </c>
      <c r="G49" s="6">
        <v>48</v>
      </c>
      <c r="H49" s="7">
        <v>12</v>
      </c>
      <c r="I49" s="6">
        <v>30</v>
      </c>
      <c r="J49" s="7">
        <v>48</v>
      </c>
      <c r="K49" s="7">
        <v>300</v>
      </c>
      <c r="L49" s="31">
        <f t="shared" si="8"/>
        <v>132</v>
      </c>
      <c r="M49" s="37">
        <f t="shared" si="9"/>
        <v>9000</v>
      </c>
      <c r="N49" s="37">
        <f>100*G49+70*I49+Table575[[#This Row],[Dragonspike]]*1000+Table575[[#This Row],[Tier Bead]]*500</f>
        <v>204900</v>
      </c>
      <c r="O49" s="6">
        <f t="shared" si="10"/>
        <v>3600</v>
      </c>
    </row>
    <row r="50" spans="2:15" x14ac:dyDescent="0.25">
      <c r="B50" s="22" t="s">
        <v>10</v>
      </c>
      <c r="C50" s="5"/>
      <c r="D50" s="6"/>
      <c r="E50" s="6"/>
      <c r="F50" s="6">
        <v>16</v>
      </c>
      <c r="G50" s="6">
        <v>48</v>
      </c>
      <c r="H50" s="7">
        <v>12</v>
      </c>
      <c r="I50" s="6">
        <v>30</v>
      </c>
      <c r="J50" s="7"/>
      <c r="K50" s="7">
        <v>300</v>
      </c>
      <c r="L50" s="31">
        <f t="shared" si="8"/>
        <v>80</v>
      </c>
      <c r="M50" s="37">
        <f t="shared" si="9"/>
        <v>8000</v>
      </c>
      <c r="N50" s="37">
        <f>100*G50+70*I50+Table575[[#This Row],[Dragonspike]]*1000+Table575[[#This Row],[Tier Bead]]*500</f>
        <v>156900</v>
      </c>
      <c r="O50" s="6">
        <f t="shared" si="10"/>
        <v>3600</v>
      </c>
    </row>
    <row r="51" spans="2:15" x14ac:dyDescent="0.25">
      <c r="B51" s="22" t="s">
        <v>11</v>
      </c>
      <c r="C51" s="5"/>
      <c r="D51" s="6">
        <v>12</v>
      </c>
      <c r="E51" s="6">
        <v>8</v>
      </c>
      <c r="F51" s="6"/>
      <c r="G51" s="6">
        <v>52</v>
      </c>
      <c r="H51" s="7">
        <v>15</v>
      </c>
      <c r="I51" s="6">
        <v>33</v>
      </c>
      <c r="J51" s="7"/>
      <c r="K51" s="7">
        <v>300</v>
      </c>
      <c r="L51" s="31">
        <f t="shared" si="8"/>
        <v>176</v>
      </c>
      <c r="M51" s="37">
        <f t="shared" si="9"/>
        <v>10000</v>
      </c>
      <c r="N51" s="37">
        <f>100*G51+70*I51+Table575[[#This Row],[Dragonspike]]*1000+Table575[[#This Row],[Tier Bead]]*500</f>
        <v>157510</v>
      </c>
      <c r="O51" s="6">
        <f t="shared" si="10"/>
        <v>4500</v>
      </c>
    </row>
    <row r="52" spans="2:15" ht="15.75" thickBot="1" x14ac:dyDescent="0.3">
      <c r="B52" s="64" t="s">
        <v>12</v>
      </c>
      <c r="C52" s="71"/>
      <c r="D52" s="65">
        <v>8</v>
      </c>
      <c r="E52" s="65">
        <v>2</v>
      </c>
      <c r="F52" s="65">
        <v>8</v>
      </c>
      <c r="G52" s="65">
        <v>52</v>
      </c>
      <c r="H52" s="72">
        <v>15</v>
      </c>
      <c r="I52" s="65">
        <v>33</v>
      </c>
      <c r="J52" s="72"/>
      <c r="K52" s="72">
        <v>300</v>
      </c>
      <c r="L52" s="73">
        <f t="shared" si="8"/>
        <v>124</v>
      </c>
      <c r="M52" s="65">
        <f t="shared" si="9"/>
        <v>9000</v>
      </c>
      <c r="N52" s="65">
        <f>100*G52+70*I52+Table575[[#This Row],[Dragonspike]]*1000+Table575[[#This Row],[Tier Bead]]*500</f>
        <v>157510</v>
      </c>
      <c r="O52" s="65">
        <f t="shared" si="10"/>
        <v>4500</v>
      </c>
    </row>
    <row r="53" spans="2:15" ht="15.75" thickBot="1" x14ac:dyDescent="0.3">
      <c r="B53" s="67" t="s">
        <v>13</v>
      </c>
      <c r="C53" s="68">
        <f t="shared" ref="C53:O53" si="11">C43+C44+C45+C46+C47+C48+C49+C50+C51*2+C52*2</f>
        <v>22</v>
      </c>
      <c r="D53" s="30">
        <f t="shared" si="11"/>
        <v>92</v>
      </c>
      <c r="E53" s="30">
        <f t="shared" si="11"/>
        <v>82</v>
      </c>
      <c r="F53" s="30">
        <f t="shared" si="11"/>
        <v>40</v>
      </c>
      <c r="G53" s="30">
        <f t="shared" si="11"/>
        <v>622</v>
      </c>
      <c r="H53" s="69">
        <f t="shared" si="11"/>
        <v>177</v>
      </c>
      <c r="I53" s="30">
        <f t="shared" si="11"/>
        <v>404</v>
      </c>
      <c r="J53" s="30">
        <f t="shared" si="11"/>
        <v>336</v>
      </c>
      <c r="K53" s="30">
        <f t="shared" si="11"/>
        <v>3600</v>
      </c>
      <c r="L53" s="70">
        <f t="shared" si="11"/>
        <v>1756</v>
      </c>
      <c r="M53" s="30">
        <f t="shared" si="11"/>
        <v>107000</v>
      </c>
      <c r="N53" s="30">
        <f t="shared" si="11"/>
        <v>2226480</v>
      </c>
      <c r="O53" s="30">
        <f t="shared" si="11"/>
        <v>53100</v>
      </c>
    </row>
    <row r="54" spans="2:15" ht="15.75" thickTop="1" x14ac:dyDescent="0.25"/>
  </sheetData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topLeftCell="A7" zoomScaleNormal="100" workbookViewId="0">
      <selection activeCell="J6" sqref="J6"/>
    </sheetView>
  </sheetViews>
  <sheetFormatPr defaultRowHeight="15" x14ac:dyDescent="0.25"/>
  <cols>
    <col min="1" max="1" width="3.5703125" style="89" customWidth="1"/>
    <col min="2" max="2" width="40.5703125" style="89" bestFit="1" customWidth="1"/>
    <col min="3" max="3" width="12" bestFit="1" customWidth="1"/>
    <col min="4" max="4" width="6" bestFit="1" customWidth="1"/>
    <col min="5" max="5" width="8.85546875" bestFit="1" customWidth="1"/>
    <col min="6" max="6" width="12.42578125" customWidth="1"/>
    <col min="7" max="7" width="9.140625" bestFit="1" customWidth="1"/>
    <col min="8" max="8" width="58.85546875" customWidth="1"/>
  </cols>
  <sheetData>
    <row r="2" spans="2:8" ht="15.75" thickBot="1" x14ac:dyDescent="0.3">
      <c r="B2" s="96" t="s">
        <v>87</v>
      </c>
      <c r="C2" s="90" t="s">
        <v>88</v>
      </c>
      <c r="D2" s="90" t="s">
        <v>94</v>
      </c>
      <c r="E2" s="91" t="s">
        <v>102</v>
      </c>
      <c r="F2" s="91" t="s">
        <v>103</v>
      </c>
      <c r="G2" s="91" t="s">
        <v>137</v>
      </c>
      <c r="H2" s="91" t="s">
        <v>93</v>
      </c>
    </row>
    <row r="3" spans="2:8" ht="50.25" customHeight="1" thickTop="1" x14ac:dyDescent="0.25">
      <c r="B3" s="80" t="s">
        <v>89</v>
      </c>
      <c r="C3" s="81" t="s">
        <v>108</v>
      </c>
      <c r="D3" s="81" t="s">
        <v>132</v>
      </c>
      <c r="E3" s="82"/>
      <c r="F3" s="82" t="s">
        <v>112</v>
      </c>
      <c r="G3" s="82" t="s">
        <v>157</v>
      </c>
      <c r="H3" s="82" t="s">
        <v>136</v>
      </c>
    </row>
    <row r="4" spans="2:8" ht="49.9" customHeight="1" x14ac:dyDescent="0.25">
      <c r="B4" s="83"/>
      <c r="C4" s="84" t="s">
        <v>109</v>
      </c>
      <c r="D4" s="84" t="s">
        <v>99</v>
      </c>
      <c r="E4" s="84"/>
      <c r="F4" s="84" t="s">
        <v>104</v>
      </c>
      <c r="G4" s="82" t="s">
        <v>157</v>
      </c>
      <c r="H4" s="84" t="s">
        <v>105</v>
      </c>
    </row>
    <row r="5" spans="2:8" ht="49.9" customHeight="1" x14ac:dyDescent="0.25">
      <c r="B5" s="83" t="s">
        <v>128</v>
      </c>
      <c r="C5" s="84" t="s">
        <v>110</v>
      </c>
      <c r="D5" s="84" t="s">
        <v>100</v>
      </c>
      <c r="E5" s="84"/>
      <c r="F5" s="84" t="s">
        <v>104</v>
      </c>
      <c r="G5" s="82" t="s">
        <v>157</v>
      </c>
      <c r="H5" s="84" t="s">
        <v>105</v>
      </c>
    </row>
    <row r="6" spans="2:8" ht="49.9" customHeight="1" x14ac:dyDescent="0.25">
      <c r="B6" s="83"/>
      <c r="C6" s="84" t="s">
        <v>111</v>
      </c>
      <c r="D6" s="84" t="s">
        <v>101</v>
      </c>
      <c r="E6" s="84"/>
      <c r="F6" s="84" t="s">
        <v>104</v>
      </c>
      <c r="G6" s="82" t="s">
        <v>157</v>
      </c>
      <c r="H6" s="84" t="s">
        <v>105</v>
      </c>
    </row>
    <row r="7" spans="2:8" ht="47.65" customHeight="1" thickBot="1" x14ac:dyDescent="0.3">
      <c r="B7" s="97"/>
      <c r="C7" s="92" t="s">
        <v>131</v>
      </c>
      <c r="D7" s="92" t="s">
        <v>62</v>
      </c>
      <c r="E7" s="92"/>
      <c r="F7" s="92" t="s">
        <v>150</v>
      </c>
      <c r="G7" s="92" t="s">
        <v>157</v>
      </c>
      <c r="H7" s="92" t="s">
        <v>62</v>
      </c>
    </row>
    <row r="8" spans="2:8" ht="49.5" customHeight="1" thickTop="1" x14ac:dyDescent="0.25">
      <c r="B8" s="77" t="s">
        <v>90</v>
      </c>
      <c r="C8" s="78" t="s">
        <v>108</v>
      </c>
      <c r="D8" s="78" t="s">
        <v>99</v>
      </c>
      <c r="E8" s="79"/>
      <c r="F8" s="79" t="s">
        <v>112</v>
      </c>
      <c r="G8" s="79" t="s">
        <v>138</v>
      </c>
      <c r="H8" s="79" t="s">
        <v>123</v>
      </c>
    </row>
    <row r="9" spans="2:8" ht="46.5" customHeight="1" x14ac:dyDescent="0.25">
      <c r="B9" s="74"/>
      <c r="C9" s="75" t="s">
        <v>106</v>
      </c>
      <c r="D9" s="75" t="s">
        <v>99</v>
      </c>
      <c r="E9" s="76" t="s">
        <v>115</v>
      </c>
      <c r="F9" s="76" t="s">
        <v>113</v>
      </c>
      <c r="G9" s="76" t="s">
        <v>139</v>
      </c>
      <c r="H9" s="76" t="s">
        <v>122</v>
      </c>
    </row>
    <row r="10" spans="2:8" ht="62.65" customHeight="1" thickBot="1" x14ac:dyDescent="0.3">
      <c r="B10" s="86" t="s">
        <v>134</v>
      </c>
      <c r="C10" s="87" t="s">
        <v>107</v>
      </c>
      <c r="D10" s="87" t="s">
        <v>114</v>
      </c>
      <c r="E10" s="88" t="s">
        <v>116</v>
      </c>
      <c r="F10" s="88" t="s">
        <v>113</v>
      </c>
      <c r="G10" s="88" t="s">
        <v>139</v>
      </c>
      <c r="H10" s="88" t="s">
        <v>142</v>
      </c>
    </row>
    <row r="11" spans="2:8" ht="61.15" customHeight="1" thickTop="1" x14ac:dyDescent="0.25">
      <c r="B11" s="80" t="s">
        <v>91</v>
      </c>
      <c r="C11" s="81" t="s">
        <v>92</v>
      </c>
      <c r="D11" s="81" t="s">
        <v>96</v>
      </c>
      <c r="E11" s="82"/>
      <c r="F11" s="82" t="s">
        <v>95</v>
      </c>
      <c r="G11" s="82" t="s">
        <v>139</v>
      </c>
      <c r="H11" s="82" t="s">
        <v>159</v>
      </c>
    </row>
    <row r="12" spans="2:8" ht="63" customHeight="1" x14ac:dyDescent="0.25">
      <c r="B12" s="83"/>
      <c r="C12" s="84" t="s">
        <v>124</v>
      </c>
      <c r="D12" s="84" t="s">
        <v>97</v>
      </c>
      <c r="E12" s="85" t="s">
        <v>117</v>
      </c>
      <c r="F12" s="85" t="s">
        <v>95</v>
      </c>
      <c r="G12" s="82" t="s">
        <v>139</v>
      </c>
      <c r="H12" s="85" t="s">
        <v>130</v>
      </c>
    </row>
    <row r="13" spans="2:8" ht="63.75" customHeight="1" thickBot="1" x14ac:dyDescent="0.3">
      <c r="B13" s="97" t="s">
        <v>129</v>
      </c>
      <c r="C13" s="92" t="s">
        <v>107</v>
      </c>
      <c r="D13" s="92" t="s">
        <v>98</v>
      </c>
      <c r="E13" s="93"/>
      <c r="F13" s="93" t="s">
        <v>95</v>
      </c>
      <c r="G13" s="93" t="s">
        <v>139</v>
      </c>
      <c r="H13" s="93" t="s">
        <v>62</v>
      </c>
    </row>
    <row r="14" spans="2:8" ht="49.9" customHeight="1" thickTop="1" x14ac:dyDescent="0.25">
      <c r="B14" s="77" t="s">
        <v>118</v>
      </c>
      <c r="C14" s="78" t="s">
        <v>106</v>
      </c>
      <c r="D14" s="78" t="s">
        <v>96</v>
      </c>
      <c r="E14" s="79" t="s">
        <v>126</v>
      </c>
      <c r="F14" s="79" t="s">
        <v>125</v>
      </c>
      <c r="G14" s="79" t="s">
        <v>139</v>
      </c>
      <c r="H14" s="79" t="s">
        <v>141</v>
      </c>
    </row>
    <row r="15" spans="2:8" ht="64.150000000000006" customHeight="1" x14ac:dyDescent="0.25">
      <c r="B15" s="74"/>
      <c r="C15" s="75" t="s">
        <v>107</v>
      </c>
      <c r="D15" s="75" t="s">
        <v>100</v>
      </c>
      <c r="E15" s="76"/>
      <c r="F15" s="76" t="s">
        <v>95</v>
      </c>
      <c r="G15" s="76" t="s">
        <v>139</v>
      </c>
      <c r="H15" s="76" t="s">
        <v>143</v>
      </c>
    </row>
    <row r="16" spans="2:8" ht="70.5" customHeight="1" x14ac:dyDescent="0.25">
      <c r="B16" s="74" t="s">
        <v>158</v>
      </c>
      <c r="C16" s="75" t="s">
        <v>119</v>
      </c>
      <c r="D16" s="75" t="s">
        <v>97</v>
      </c>
      <c r="E16" s="76" t="s">
        <v>133</v>
      </c>
      <c r="F16" s="76" t="s">
        <v>127</v>
      </c>
      <c r="G16" s="76" t="s">
        <v>140</v>
      </c>
      <c r="H16" s="76" t="s">
        <v>156</v>
      </c>
    </row>
    <row r="17" spans="2:8" ht="83.25" customHeight="1" x14ac:dyDescent="0.25">
      <c r="B17" s="74" t="s">
        <v>135</v>
      </c>
      <c r="C17" s="75" t="s">
        <v>120</v>
      </c>
      <c r="D17" s="75" t="s">
        <v>97</v>
      </c>
      <c r="E17" s="76" t="s">
        <v>133</v>
      </c>
      <c r="F17" s="76" t="s">
        <v>127</v>
      </c>
      <c r="G17" s="76" t="s">
        <v>140</v>
      </c>
      <c r="H17" s="76" t="s">
        <v>155</v>
      </c>
    </row>
    <row r="18" spans="2:8" ht="90" customHeight="1" thickBot="1" x14ac:dyDescent="0.3">
      <c r="B18" s="86"/>
      <c r="C18" s="87" t="s">
        <v>121</v>
      </c>
      <c r="D18" s="87" t="s">
        <v>97</v>
      </c>
      <c r="E18" s="88"/>
      <c r="F18" s="88" t="s">
        <v>127</v>
      </c>
      <c r="G18" s="88" t="s">
        <v>140</v>
      </c>
      <c r="H18" s="88" t="s">
        <v>155</v>
      </c>
    </row>
    <row r="19" spans="2:8" ht="15.75" thickTop="1" x14ac:dyDescent="0.25">
      <c r="B19" s="80"/>
      <c r="C19" s="81"/>
      <c r="D19" s="81"/>
      <c r="E19" s="82"/>
      <c r="F19" s="82"/>
      <c r="G19" s="82"/>
      <c r="H19" s="82"/>
    </row>
    <row r="20" spans="2:8" x14ac:dyDescent="0.25">
      <c r="B20" s="83"/>
      <c r="C20" s="84"/>
      <c r="D20" s="84"/>
      <c r="E20" s="85"/>
      <c r="F20" s="85"/>
      <c r="G20" s="85"/>
      <c r="H20" s="85"/>
    </row>
    <row r="21" spans="2:8" x14ac:dyDescent="0.25">
      <c r="B21" s="83"/>
      <c r="C21" s="84"/>
      <c r="D21" s="84"/>
      <c r="E21" s="85"/>
      <c r="F21" s="85"/>
      <c r="G21" s="85"/>
      <c r="H21" s="85"/>
    </row>
    <row r="22" spans="2:8" x14ac:dyDescent="0.25">
      <c r="B22" s="83"/>
      <c r="C22" s="84"/>
      <c r="D22" s="84"/>
      <c r="E22" s="85"/>
      <c r="F22" s="85"/>
      <c r="G22" s="85"/>
      <c r="H22" s="85"/>
    </row>
    <row r="23" spans="2:8" x14ac:dyDescent="0.25">
      <c r="B23" s="83"/>
      <c r="C23" s="84"/>
      <c r="D23" s="84"/>
      <c r="E23" s="85"/>
      <c r="F23" s="85"/>
      <c r="G23" s="85"/>
      <c r="H23" s="85"/>
    </row>
    <row r="24" spans="2:8" x14ac:dyDescent="0.25">
      <c r="B24" s="83"/>
      <c r="C24" s="84"/>
      <c r="D24" s="84"/>
      <c r="E24" s="85"/>
      <c r="F24" s="85"/>
      <c r="G24" s="85"/>
      <c r="H24" s="85"/>
    </row>
    <row r="25" spans="2:8" x14ac:dyDescent="0.25">
      <c r="B25" s="83"/>
      <c r="C25" s="84"/>
      <c r="D25" s="84"/>
      <c r="E25" s="85"/>
      <c r="F25" s="85"/>
      <c r="G25" s="85"/>
      <c r="H25" s="85"/>
    </row>
    <row r="26" spans="2:8" x14ac:dyDescent="0.25">
      <c r="B26" s="83"/>
      <c r="C26" s="84"/>
      <c r="D26" s="84"/>
      <c r="E26" s="85"/>
      <c r="F26" s="85"/>
      <c r="G26" s="85"/>
      <c r="H26" s="85"/>
    </row>
    <row r="27" spans="2:8" x14ac:dyDescent="0.25">
      <c r="B27" s="83"/>
      <c r="C27" s="84"/>
      <c r="D27" s="84"/>
      <c r="E27" s="85"/>
      <c r="F27" s="85"/>
      <c r="G27" s="85"/>
      <c r="H27" s="85"/>
    </row>
    <row r="28" spans="2:8" x14ac:dyDescent="0.25">
      <c r="B28" s="83"/>
      <c r="C28" s="84"/>
      <c r="D28" s="84"/>
      <c r="E28" s="85"/>
      <c r="F28" s="85"/>
      <c r="G28" s="85"/>
      <c r="H28" s="85"/>
    </row>
    <row r="29" spans="2:8" x14ac:dyDescent="0.25">
      <c r="B29" s="98"/>
      <c r="C29" s="94"/>
      <c r="D29" s="94"/>
      <c r="E29" s="95"/>
      <c r="F29" s="95"/>
      <c r="G29" s="95"/>
      <c r="H29" s="95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"/>
  <sheetViews>
    <sheetView workbookViewId="0">
      <selection activeCell="D13" sqref="D13"/>
    </sheetView>
  </sheetViews>
  <sheetFormatPr defaultRowHeight="15" x14ac:dyDescent="0.25"/>
  <cols>
    <col min="1" max="1" width="2.85546875" customWidth="1"/>
    <col min="2" max="2" width="24" customWidth="1"/>
    <col min="3" max="3" width="15" customWidth="1"/>
    <col min="4" max="4" width="73.28515625" bestFit="1" customWidth="1"/>
  </cols>
  <sheetData>
    <row r="2" spans="2:4" ht="15.75" thickBot="1" x14ac:dyDescent="0.3">
      <c r="B2" s="99" t="s">
        <v>144</v>
      </c>
      <c r="C2" s="100" t="s">
        <v>103</v>
      </c>
      <c r="D2" s="101" t="s">
        <v>145</v>
      </c>
    </row>
    <row r="3" spans="2:4" ht="55.5" customHeight="1" thickTop="1" thickBot="1" x14ac:dyDescent="0.3">
      <c r="B3" s="103" t="s">
        <v>146</v>
      </c>
      <c r="C3" s="104" t="s">
        <v>151</v>
      </c>
      <c r="D3" s="102" t="s">
        <v>153</v>
      </c>
    </row>
    <row r="4" spans="2:4" ht="56.65" customHeight="1" thickTop="1" thickBot="1" x14ac:dyDescent="0.3">
      <c r="B4" s="103" t="s">
        <v>55</v>
      </c>
      <c r="C4" s="104" t="s">
        <v>151</v>
      </c>
      <c r="D4" s="102" t="s">
        <v>152</v>
      </c>
    </row>
    <row r="5" spans="2:4" ht="54.4" customHeight="1" thickTop="1" thickBot="1" x14ac:dyDescent="0.3">
      <c r="B5" s="103" t="s">
        <v>54</v>
      </c>
      <c r="C5" s="104" t="s">
        <v>151</v>
      </c>
      <c r="D5" s="102" t="s">
        <v>149</v>
      </c>
    </row>
    <row r="6" spans="2:4" ht="57" customHeight="1" thickTop="1" x14ac:dyDescent="0.25">
      <c r="B6" s="105" t="s">
        <v>147</v>
      </c>
      <c r="C6" s="106" t="s">
        <v>148</v>
      </c>
      <c r="D6" s="107" t="s">
        <v>154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Crafting</vt:lpstr>
      <vt:lpstr>Dungeons</vt:lpstr>
      <vt:lpstr>Souls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Peng</dc:creator>
  <cp:lastModifiedBy>Philip Peng</cp:lastModifiedBy>
  <dcterms:created xsi:type="dcterms:W3CDTF">2016-11-16T10:19:09Z</dcterms:created>
  <dcterms:modified xsi:type="dcterms:W3CDTF">2017-02-07T10:56:50Z</dcterms:modified>
</cp:coreProperties>
</file>