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9464ffcfb5c54c2/Website/keripo/gaming/vc/"/>
    </mc:Choice>
  </mc:AlternateContent>
  <xr:revisionPtr revIDLastSave="761" documentId="E77502A149037A8AE0615E31387DF7AB85DDE663" xr6:coauthVersionLast="21" xr6:coauthVersionMax="21" xr10:uidLastSave="{43795DC8-2986-461E-8DFA-9457E9DF7A64}"/>
  <bookViews>
    <workbookView xWindow="0" yWindow="0" windowWidth="28800" windowHeight="12210" xr2:uid="{5DEA986C-CDDF-4100-82D2-16A5946F6CC8}"/>
  </bookViews>
  <sheets>
    <sheet name="Sheet1" sheetId="1" r:id="rId1"/>
  </sheets>
  <definedNames>
    <definedName name="_xlnm._FilterDatabase" localSheetId="0" hidden="1">Sheet1!$S$1:$T$26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1" l="1"/>
  <c r="Q9" i="1"/>
  <c r="Q3" i="1"/>
  <c r="Q4" i="1"/>
  <c r="Q5" i="1"/>
  <c r="Q6" i="1"/>
  <c r="Q7" i="1"/>
  <c r="Q10" i="1"/>
  <c r="Q11" i="1"/>
  <c r="Q12" i="1"/>
  <c r="Q14" i="1"/>
  <c r="Q15" i="1"/>
  <c r="Q16" i="1"/>
  <c r="Q17" i="1"/>
  <c r="Q2" i="1"/>
  <c r="Q1" i="1"/>
  <c r="AB2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1" i="1"/>
  <c r="O8" i="1"/>
  <c r="O19" i="1"/>
  <c r="O7" i="1"/>
  <c r="O6" i="1"/>
  <c r="O5" i="1"/>
  <c r="O4" i="1"/>
  <c r="O3" i="1"/>
  <c r="O2" i="1"/>
  <c r="O14" i="1" l="1"/>
  <c r="O10" i="1"/>
  <c r="O15" i="1"/>
  <c r="O11" i="1"/>
  <c r="O12" i="1" l="1"/>
  <c r="O16" i="1"/>
  <c r="O17" i="1" s="1"/>
  <c r="O21" i="1"/>
  <c r="O20" i="1"/>
  <c r="N2" i="1"/>
  <c r="N16" i="1" s="1"/>
  <c r="N6" i="1"/>
  <c r="N10" i="1" s="1"/>
  <c r="N3" i="1"/>
  <c r="N5" i="1"/>
  <c r="N14" i="1"/>
  <c r="N7" i="1"/>
  <c r="N15" i="1" s="1"/>
  <c r="N4" i="1"/>
  <c r="N17" i="1" l="1"/>
  <c r="N11" i="1"/>
  <c r="N12" i="1" s="1"/>
  <c r="N8" i="1"/>
  <c r="Q8" i="1"/>
</calcChain>
</file>

<file path=xl/sharedStrings.xml><?xml version="1.0" encoding="utf-8"?>
<sst xmlns="http://schemas.openxmlformats.org/spreadsheetml/2006/main" count="114" uniqueCount="100">
  <si>
    <t>Fang Necklace</t>
  </si>
  <si>
    <t>Dragonscry</t>
  </si>
  <si>
    <t>Freya</t>
  </si>
  <si>
    <t>Mossy Armor</t>
  </si>
  <si>
    <t>Brisingamen X (Sp.)</t>
  </si>
  <si>
    <t>Gullveig</t>
  </si>
  <si>
    <t>Welver</t>
  </si>
  <si>
    <t>Sniper's Ring</t>
  </si>
  <si>
    <t>Elven Cufflet</t>
  </si>
  <si>
    <t>Mele</t>
  </si>
  <si>
    <t>Lunar Cane</t>
  </si>
  <si>
    <t>Icicle Bow</t>
  </si>
  <si>
    <t>Baldr</t>
  </si>
  <si>
    <t>Rifleman's Vest</t>
  </si>
  <si>
    <t>2-star hero</t>
  </si>
  <si>
    <t>3-star hero</t>
  </si>
  <si>
    <t>Druid's Cloak</t>
  </si>
  <si>
    <t>Sakura</t>
  </si>
  <si>
    <t>Ranco</t>
  </si>
  <si>
    <t>Crystal Armor</t>
  </si>
  <si>
    <t>Thor</t>
  </si>
  <si>
    <t>Sorcerous Ring</t>
  </si>
  <si>
    <t>Shiena</t>
  </si>
  <si>
    <t>Gladius</t>
  </si>
  <si>
    <t>Featherweight Rapier</t>
  </si>
  <si>
    <t>Idun</t>
  </si>
  <si>
    <t>Kris</t>
  </si>
  <si>
    <t>Hodr</t>
  </si>
  <si>
    <t>rolls</t>
  </si>
  <si>
    <t>7-rolls</t>
  </si>
  <si>
    <t>Knight's Shield</t>
  </si>
  <si>
    <t>2-star equipment</t>
  </si>
  <si>
    <t>2-star accessory</t>
  </si>
  <si>
    <t>accessory</t>
  </si>
  <si>
    <t>3-star equipment</t>
  </si>
  <si>
    <t>3-star accessory</t>
  </si>
  <si>
    <t>Raven Garb</t>
  </si>
  <si>
    <t>Bear</t>
  </si>
  <si>
    <t>Rose Rapier</t>
  </si>
  <si>
    <t>Forest Bow</t>
  </si>
  <si>
    <t>Berserker Helm</t>
  </si>
  <si>
    <t>Deforester</t>
  </si>
  <si>
    <t>Mythril Hatchet</t>
  </si>
  <si>
    <t>Glacial Cloak</t>
  </si>
  <si>
    <t>Key to Asgard</t>
  </si>
  <si>
    <t xml:space="preserve">Sonia </t>
  </si>
  <si>
    <t>Dusk</t>
  </si>
  <si>
    <t>Lipka</t>
  </si>
  <si>
    <t>Stun Knife</t>
  </si>
  <si>
    <t>Prima Blaster X (Sp.)</t>
  </si>
  <si>
    <t>Enchanted Shield</t>
  </si>
  <si>
    <t>Grail Wand</t>
  </si>
  <si>
    <t>Purity Ring</t>
  </si>
  <si>
    <t>Luca</t>
  </si>
  <si>
    <t>Magic Broom</t>
  </si>
  <si>
    <t>Shade Edge</t>
  </si>
  <si>
    <t>Autumn Rain</t>
  </si>
  <si>
    <t>Lotus Flower</t>
  </si>
  <si>
    <t>Mani</t>
  </si>
  <si>
    <t>Kuro-Ichimonji X (Sp.)</t>
  </si>
  <si>
    <t>Hati the Doll X (Sp.)</t>
  </si>
  <si>
    <t>Kitty Collar X (Sp.)</t>
  </si>
  <si>
    <t>Niji</t>
  </si>
  <si>
    <t>Liciela</t>
  </si>
  <si>
    <t>Seid Rod X (Sp.)</t>
  </si>
  <si>
    <t>Momiji</t>
  </si>
  <si>
    <t>Stillwater Greatsword</t>
  </si>
  <si>
    <t>Saint's Robe</t>
  </si>
  <si>
    <t>Flowing Harp X (Sp.)</t>
  </si>
  <si>
    <t>Burning Staff</t>
  </si>
  <si>
    <t>Liesa</t>
  </si>
  <si>
    <t>Twilight Circlet</t>
  </si>
  <si>
    <t>Faemsir</t>
  </si>
  <si>
    <t>Hel</t>
  </si>
  <si>
    <t>Michelle</t>
  </si>
  <si>
    <t>Luflit</t>
  </si>
  <si>
    <t>Heimdall</t>
  </si>
  <si>
    <t>Fraxinus Staff</t>
  </si>
  <si>
    <t>Earthen Hammer</t>
  </si>
  <si>
    <t>%</t>
  </si>
  <si>
    <t>Mythril Mail</t>
  </si>
  <si>
    <t>Loki</t>
  </si>
  <si>
    <t>Curved Blade</t>
  </si>
  <si>
    <t>input mod</t>
  </si>
  <si>
    <t>3-star</t>
  </si>
  <si>
    <t>2-star</t>
  </si>
  <si>
    <t>Swarthy Goggles</t>
  </si>
  <si>
    <t>Grimoire of Accusation</t>
  </si>
  <si>
    <t>Nautica</t>
  </si>
  <si>
    <t>Vali</t>
  </si>
  <si>
    <t>Canon</t>
  </si>
  <si>
    <t>equipment</t>
  </si>
  <si>
    <t>heros</t>
  </si>
  <si>
    <t>TOTAL</t>
  </si>
  <si>
    <t>Yata no Kagami X (Sp.)</t>
  </si>
  <si>
    <t>Arte</t>
  </si>
  <si>
    <t>Amaterasu</t>
  </si>
  <si>
    <t>#</t>
  </si>
  <si>
    <t>Elysian Dress X (Sp.)</t>
  </si>
  <si>
    <t>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</si>
</sst>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0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F3750-959A-4186-B867-816878C73C53}">
  <dimension ref="A1:AB26"/>
  <sheetViews>
    <sheetView tabSelected="1" workbookViewId="0">
      <selection activeCell="J10" sqref="J10"/>
    </sheetView>
  </sheetViews>
  <sheetFormatPr defaultRowHeight="15" x14ac:dyDescent="0.25"/>
  <cols>
    <col min="1" max="1" width="2" bestFit="1" customWidth="1"/>
    <col min="2" max="2" width="10.5703125" bestFit="1" customWidth="1"/>
    <col min="3" max="3" width="3" bestFit="1" customWidth="1"/>
    <col min="4" max="4" width="10.5703125" bestFit="1" customWidth="1"/>
    <col min="5" max="5" width="2" bestFit="1" customWidth="1"/>
    <col min="6" max="6" width="21.5703125" bestFit="1" customWidth="1"/>
    <col min="7" max="7" width="2" bestFit="1" customWidth="1"/>
    <col min="8" max="8" width="20.42578125" bestFit="1" customWidth="1"/>
    <col min="9" max="9" width="2" bestFit="1" customWidth="1"/>
    <col min="10" max="10" width="18.42578125" bestFit="1" customWidth="1"/>
    <col min="11" max="11" width="2.140625" customWidth="1"/>
    <col min="12" max="12" width="14.42578125" customWidth="1"/>
    <col min="13" max="13" width="2.28515625" customWidth="1"/>
    <col min="14" max="14" width="8.140625" bestFit="1" customWidth="1"/>
    <col min="15" max="15" width="6.28515625" bestFit="1" customWidth="1"/>
    <col min="16" max="16" width="17.7109375" customWidth="1"/>
    <col min="17" max="17" width="10.5703125" customWidth="1"/>
    <col min="18" max="18" width="10.7109375" customWidth="1"/>
    <col min="19" max="19" width="2.140625" customWidth="1"/>
    <col min="20" max="20" width="10.5703125" customWidth="1"/>
    <col min="21" max="21" width="2.28515625" customWidth="1"/>
    <col min="22" max="22" width="8.28515625" customWidth="1"/>
    <col min="23" max="23" width="5.5703125" customWidth="1"/>
  </cols>
  <sheetData>
    <row r="1" spans="1:28" x14ac:dyDescent="0.25">
      <c r="A1" t="s">
        <v>97</v>
      </c>
      <c r="B1" t="s">
        <v>15</v>
      </c>
      <c r="C1" t="s">
        <v>97</v>
      </c>
      <c r="D1" t="s">
        <v>14</v>
      </c>
      <c r="E1" t="s">
        <v>97</v>
      </c>
      <c r="F1" t="s">
        <v>34</v>
      </c>
      <c r="G1" t="s">
        <v>97</v>
      </c>
      <c r="H1" t="s">
        <v>31</v>
      </c>
      <c r="I1" t="s">
        <v>97</v>
      </c>
      <c r="J1" t="s">
        <v>35</v>
      </c>
      <c r="K1" t="s">
        <v>97</v>
      </c>
      <c r="L1" t="s">
        <v>32</v>
      </c>
      <c r="N1" t="s">
        <v>79</v>
      </c>
      <c r="O1" t="s">
        <v>97</v>
      </c>
      <c r="P1" t="s">
        <v>99</v>
      </c>
      <c r="Q1" t="str">
        <f>_xlfn.CONCAT(N1," | ",O1," | ",P1)</f>
        <v>% | # | Type</v>
      </c>
      <c r="AB1" t="str">
        <f>_xlfn.CONCAT(A1," | ",B1," | ",C1," | ",D1," | ",E1," | ",F1," | ",G1," | ",H1," | ",I1," | ",J1," | ",K1," | ",L1)</f>
        <v># | 3-star hero | # | 2-star hero | # | 3-star equipment | # | 2-star equipment | # | 3-star accessory | # | 2-star accessory</v>
      </c>
    </row>
    <row r="2" spans="1:28" x14ac:dyDescent="0.25">
      <c r="A2">
        <v>5</v>
      </c>
      <c r="B2" t="s">
        <v>2</v>
      </c>
      <c r="C2">
        <v>13</v>
      </c>
      <c r="D2" t="s">
        <v>12</v>
      </c>
      <c r="E2">
        <v>3</v>
      </c>
      <c r="F2" t="s">
        <v>64</v>
      </c>
      <c r="G2">
        <v>9</v>
      </c>
      <c r="H2" t="s">
        <v>26</v>
      </c>
      <c r="I2">
        <v>1</v>
      </c>
      <c r="J2" t="s">
        <v>4</v>
      </c>
      <c r="K2">
        <v>4</v>
      </c>
      <c r="L2" t="s">
        <v>8</v>
      </c>
      <c r="N2" s="1">
        <f>O2/$O$19</f>
        <v>0.13928571428571429</v>
      </c>
      <c r="O2">
        <f>SUM(A:A)</f>
        <v>39</v>
      </c>
      <c r="P2" t="s">
        <v>15</v>
      </c>
      <c r="Q2" t="str">
        <f>_xlfn.CONCAT(TEXT(N2,"0.00%")," | ",O2," | ",P2)</f>
        <v>13.93% | 39 | 3-star hero</v>
      </c>
      <c r="AB2" t="str">
        <f>_xlfn.CONCAT(A2," | ",B2," | ",C2," | ",D2," | ",E2," | ",F2," | ",G2," | ",H2," | ",I2," | ",J2," | ",K2," | ",L2)</f>
        <v>5 | Freya | 13 | Baldr | 3 | Seid Rod X (Sp.) | 9 | Kris | 1 | Brisingamen X (Sp.) | 4 | Elven Cufflet</v>
      </c>
    </row>
    <row r="3" spans="1:28" x14ac:dyDescent="0.25">
      <c r="A3">
        <v>4</v>
      </c>
      <c r="B3" t="s">
        <v>18</v>
      </c>
      <c r="C3">
        <v>13</v>
      </c>
      <c r="D3" t="s">
        <v>27</v>
      </c>
      <c r="E3">
        <v>3</v>
      </c>
      <c r="F3" t="s">
        <v>66</v>
      </c>
      <c r="G3">
        <v>8</v>
      </c>
      <c r="H3" t="s">
        <v>24</v>
      </c>
      <c r="I3">
        <v>1</v>
      </c>
      <c r="J3" t="s">
        <v>7</v>
      </c>
      <c r="K3">
        <v>3</v>
      </c>
      <c r="L3" t="s">
        <v>0</v>
      </c>
      <c r="N3" s="1">
        <f>O3/$O$19</f>
        <v>0.28214285714285714</v>
      </c>
      <c r="O3">
        <f>SUM(C:C)</f>
        <v>79</v>
      </c>
      <c r="P3" t="s">
        <v>14</v>
      </c>
      <c r="Q3" t="str">
        <f t="shared" ref="Q3:Q17" si="0">_xlfn.CONCAT(TEXT(N3,"0.00%")," | ",O3," | ",P3)</f>
        <v>28.21% | 79 | 2-star hero</v>
      </c>
      <c r="AB3" t="str">
        <f>_xlfn.CONCAT(A3," | ",B3," | ",C3," | ",D3," | ",E3," | ",F3," | ",G3," | ",H3," | ",I3," | ",J3," | ",K3," | ",L3)</f>
        <v>4 | Ranco | 13 | Hodr | 3 | Stillwater Greatsword | 8 | Featherweight Rapier | 1 | Sniper's Ring | 3 | Fang Necklace</v>
      </c>
    </row>
    <row r="4" spans="1:28" x14ac:dyDescent="0.25">
      <c r="A4">
        <v>4</v>
      </c>
      <c r="B4" t="s">
        <v>58</v>
      </c>
      <c r="C4">
        <v>11</v>
      </c>
      <c r="D4" t="s">
        <v>9</v>
      </c>
      <c r="E4">
        <v>2</v>
      </c>
      <c r="F4" t="s">
        <v>10</v>
      </c>
      <c r="G4">
        <v>7</v>
      </c>
      <c r="H4" t="s">
        <v>1</v>
      </c>
      <c r="I4">
        <v>1</v>
      </c>
      <c r="J4" t="s">
        <v>52</v>
      </c>
      <c r="K4">
        <v>3</v>
      </c>
      <c r="L4" t="s">
        <v>21</v>
      </c>
      <c r="N4" s="1">
        <f>O4/$O$19</f>
        <v>0.10357142857142858</v>
      </c>
      <c r="O4">
        <f>SUM(E:E)</f>
        <v>29</v>
      </c>
      <c r="P4" t="s">
        <v>34</v>
      </c>
      <c r="Q4" t="str">
        <f t="shared" si="0"/>
        <v>10.36% | 29 | 3-star equipment</v>
      </c>
      <c r="AB4" t="str">
        <f>_xlfn.CONCAT(A4," | ",B4," | ",C4," | ",D4," | ",E4," | ",F4," | ",G4," | ",H4," | ",I4," | ",J4," | ",K4," | ",L4)</f>
        <v>4 | Mani | 11 | Mele | 2 | Lunar Cane | 7 | Dragonscry | 1 | Purity Ring | 3 | Sorcerous Ring</v>
      </c>
    </row>
    <row r="5" spans="1:28" x14ac:dyDescent="0.25">
      <c r="A5">
        <v>4</v>
      </c>
      <c r="B5" t="s">
        <v>81</v>
      </c>
      <c r="C5">
        <v>11</v>
      </c>
      <c r="D5" t="s">
        <v>22</v>
      </c>
      <c r="E5">
        <v>2</v>
      </c>
      <c r="F5" t="s">
        <v>36</v>
      </c>
      <c r="G5">
        <v>7</v>
      </c>
      <c r="H5" t="s">
        <v>23</v>
      </c>
      <c r="I5">
        <v>1</v>
      </c>
      <c r="J5" t="s">
        <v>61</v>
      </c>
      <c r="N5" s="1">
        <f>O5/$O$19</f>
        <v>0.42499999999999999</v>
      </c>
      <c r="O5">
        <f>SUM(G:G)</f>
        <v>119</v>
      </c>
      <c r="P5" t="s">
        <v>31</v>
      </c>
      <c r="Q5" t="str">
        <f t="shared" si="0"/>
        <v>42.50% | 119 | 2-star equipment</v>
      </c>
      <c r="AB5" t="str">
        <f>_xlfn.CONCAT(A5," | ",B5," | ",C5," | ",D5," | ",E5," | ",F5," | ",G5," | ",H5," | ",I5," | ",J5," | ",K5," | ",L5)</f>
        <v xml:space="preserve">4 | Loki | 11 | Shiena | 2 | Raven Garb | 7 | Gladius | 1 | Kitty Collar X (Sp.) |  | </v>
      </c>
    </row>
    <row r="6" spans="1:28" x14ac:dyDescent="0.25">
      <c r="A6">
        <v>3</v>
      </c>
      <c r="B6" t="s">
        <v>89</v>
      </c>
      <c r="C6">
        <v>8</v>
      </c>
      <c r="D6" t="s">
        <v>25</v>
      </c>
      <c r="E6">
        <v>2</v>
      </c>
      <c r="F6" t="s">
        <v>49</v>
      </c>
      <c r="G6">
        <v>7</v>
      </c>
      <c r="H6" t="s">
        <v>55</v>
      </c>
      <c r="N6" s="1">
        <f>O6/$O$19</f>
        <v>1.4285714285714285E-2</v>
      </c>
      <c r="O6">
        <f>SUM(I:I)</f>
        <v>4</v>
      </c>
      <c r="P6" t="s">
        <v>35</v>
      </c>
      <c r="Q6" t="str">
        <f t="shared" si="0"/>
        <v>1.43% | 4 | 3-star accessory</v>
      </c>
      <c r="AB6" t="str">
        <f>_xlfn.CONCAT(A6," | ",B6," | ",C6," | ",D6," | ",E6," | ",F6," | ",G6," | ",H6," | ",I6," | ",J6," | ",K6," | ",L6)</f>
        <v xml:space="preserve">3 | Vali | 8 | Idun | 2 | Prima Blaster X (Sp.) | 7 | Shade Edge |  |  |  | </v>
      </c>
    </row>
    <row r="7" spans="1:28" x14ac:dyDescent="0.25">
      <c r="A7">
        <v>2</v>
      </c>
      <c r="B7" t="s">
        <v>5</v>
      </c>
      <c r="C7">
        <v>7</v>
      </c>
      <c r="D7" t="s">
        <v>6</v>
      </c>
      <c r="E7">
        <v>2</v>
      </c>
      <c r="F7" t="s">
        <v>59</v>
      </c>
      <c r="G7">
        <v>7</v>
      </c>
      <c r="H7" t="s">
        <v>67</v>
      </c>
      <c r="N7" s="1">
        <f>O7/$O$19</f>
        <v>3.5714285714285712E-2</v>
      </c>
      <c r="O7">
        <f>SUM(K:K)</f>
        <v>10</v>
      </c>
      <c r="P7" t="s">
        <v>32</v>
      </c>
      <c r="Q7" t="str">
        <f t="shared" si="0"/>
        <v>3.57% | 10 | 2-star accessory</v>
      </c>
      <c r="AB7" t="str">
        <f>_xlfn.CONCAT(A7," | ",B7," | ",C7," | ",D7," | ",E7," | ",F7," | ",G7," | ",H7," | ",I7," | ",J7," | ",K7," | ",L7)</f>
        <v xml:space="preserve">2 | Gullveig | 7 | Welver | 2 | Kuro-Ichimonji X (Sp.) | 7 | Saint's Robe |  |  |  | </v>
      </c>
    </row>
    <row r="8" spans="1:28" x14ac:dyDescent="0.25">
      <c r="A8">
        <v>2</v>
      </c>
      <c r="B8" t="s">
        <v>20</v>
      </c>
      <c r="C8">
        <v>6</v>
      </c>
      <c r="D8" t="s">
        <v>75</v>
      </c>
      <c r="E8">
        <v>2</v>
      </c>
      <c r="F8" t="s">
        <v>87</v>
      </c>
      <c r="G8">
        <v>6</v>
      </c>
      <c r="H8" t="s">
        <v>38</v>
      </c>
      <c r="N8" s="1">
        <f ca="1">SUM(N5:N9)</f>
        <v>1</v>
      </c>
      <c r="O8">
        <f>SUM(O2:O7)</f>
        <v>280</v>
      </c>
      <c r="P8" t="s">
        <v>93</v>
      </c>
      <c r="Q8" t="str">
        <f t="shared" ca="1" si="0"/>
        <v>100.00% | 280 | TOTAL</v>
      </c>
      <c r="AB8" t="str">
        <f>_xlfn.CONCAT(A8," | ",B8," | ",C8," | ",D8," | ",E8," | ",F8," | ",G8," | ",H8," | ",I8," | ",J8," | ",K8," | ",L8)</f>
        <v xml:space="preserve">2 | Thor | 6 | Luflit | 2 | Grimoire of Accusation | 6 | Rose Rapier |  |  |  | </v>
      </c>
    </row>
    <row r="9" spans="1:28" x14ac:dyDescent="0.25">
      <c r="A9">
        <v>2</v>
      </c>
      <c r="B9" t="s">
        <v>62</v>
      </c>
      <c r="C9">
        <v>4</v>
      </c>
      <c r="D9" t="s">
        <v>45</v>
      </c>
      <c r="E9">
        <v>1</v>
      </c>
      <c r="F9" t="s">
        <v>19</v>
      </c>
      <c r="G9">
        <v>6</v>
      </c>
      <c r="H9" t="s">
        <v>42</v>
      </c>
      <c r="Q9" t="str">
        <f>_xlfn.CONCAT(N9," | ",O9," | ",P9)</f>
        <v xml:space="preserve"> |  | </v>
      </c>
      <c r="AB9" t="str">
        <f>_xlfn.CONCAT(A9," | ",B9," | ",C9," | ",D9," | ",E9," | ",F9," | ",G9," | ",H9," | ",I9," | ",J9," | ",K9," | ",L9)</f>
        <v xml:space="preserve">2 | Niji | 4 | Sonia  | 1 | Crystal Armor | 6 | Mythril Hatchet |  |  |  | </v>
      </c>
    </row>
    <row r="10" spans="1:28" x14ac:dyDescent="0.25">
      <c r="A10">
        <v>2</v>
      </c>
      <c r="B10" t="s">
        <v>73</v>
      </c>
      <c r="C10">
        <v>3</v>
      </c>
      <c r="D10" t="s">
        <v>17</v>
      </c>
      <c r="E10">
        <v>1</v>
      </c>
      <c r="F10" t="s">
        <v>41</v>
      </c>
      <c r="G10">
        <v>6</v>
      </c>
      <c r="H10" t="s">
        <v>69</v>
      </c>
      <c r="N10" s="1">
        <f>SUM(N4,N6,N2)</f>
        <v>0.25714285714285717</v>
      </c>
      <c r="O10">
        <f>SUM(O4,O6,O2)</f>
        <v>72</v>
      </c>
      <c r="P10" t="s">
        <v>84</v>
      </c>
      <c r="Q10" t="str">
        <f t="shared" si="0"/>
        <v>25.71% | 72 | 3-star</v>
      </c>
      <c r="AB10" t="str">
        <f>_xlfn.CONCAT(A10," | ",B10," | ",C10," | ",D10," | ",E10," | ",F10," | ",G10," | ",H10," | ",I10," | ",J10," | ",K10," | ",L10)</f>
        <v xml:space="preserve">2 | Hel | 3 | Sakura | 1 | Deforester | 6 | Burning Staff |  |  |  | </v>
      </c>
    </row>
    <row r="11" spans="1:28" x14ac:dyDescent="0.25">
      <c r="A11">
        <v>1</v>
      </c>
      <c r="B11" t="s">
        <v>37</v>
      </c>
      <c r="C11">
        <v>3</v>
      </c>
      <c r="D11" t="s">
        <v>76</v>
      </c>
      <c r="E11">
        <v>1</v>
      </c>
      <c r="F11" t="s">
        <v>43</v>
      </c>
      <c r="G11">
        <v>5</v>
      </c>
      <c r="H11" t="s">
        <v>78</v>
      </c>
      <c r="N11" s="1">
        <f>SUM(N5,N7,N3)</f>
        <v>0.74285714285714288</v>
      </c>
      <c r="O11">
        <f>SUM(O5,O7,O3)</f>
        <v>208</v>
      </c>
      <c r="P11" t="s">
        <v>85</v>
      </c>
      <c r="Q11" t="str">
        <f t="shared" si="0"/>
        <v>74.29% | 208 | 2-star</v>
      </c>
      <c r="AB11" t="str">
        <f>_xlfn.CONCAT(A11," | ",B11," | ",C11," | ",D11," | ",E11," | ",F11," | ",G11," | ",H11," | ",I11," | ",J11," | ",K11," | ",L11)</f>
        <v xml:space="preserve">1 | Bear | 3 | Heimdall | 1 | Glacial Cloak | 5 | Earthen Hammer |  |  |  | </v>
      </c>
    </row>
    <row r="12" spans="1:28" x14ac:dyDescent="0.25">
      <c r="A12">
        <v>1</v>
      </c>
      <c r="B12" t="s">
        <v>47</v>
      </c>
      <c r="E12">
        <v>1</v>
      </c>
      <c r="F12" t="s">
        <v>44</v>
      </c>
      <c r="G12">
        <v>5</v>
      </c>
      <c r="H12" t="s">
        <v>80</v>
      </c>
      <c r="N12" s="1">
        <f>SUM(N10:N11)</f>
        <v>1</v>
      </c>
      <c r="O12">
        <f>SUM(O10:O11)</f>
        <v>280</v>
      </c>
      <c r="P12" t="s">
        <v>93</v>
      </c>
      <c r="Q12" t="str">
        <f t="shared" si="0"/>
        <v>100.00% | 280 | TOTAL</v>
      </c>
      <c r="AB12" t="str">
        <f>_xlfn.CONCAT(A12," | ",B12," | ",C12," | ",D12," | ",E12," | ",F12," | ",G12," | ",H12," | ",I12," | ",J12," | ",K12," | ",L12)</f>
        <v xml:space="preserve">1 | Lipka |  |  | 1 | Key to Asgard | 5 | Mythril Mail |  |  |  | </v>
      </c>
    </row>
    <row r="13" spans="1:28" x14ac:dyDescent="0.25">
      <c r="A13">
        <v>1</v>
      </c>
      <c r="B13" t="s">
        <v>53</v>
      </c>
      <c r="E13">
        <v>1</v>
      </c>
      <c r="F13" t="s">
        <v>46</v>
      </c>
      <c r="G13">
        <v>4</v>
      </c>
      <c r="H13" t="s">
        <v>3</v>
      </c>
      <c r="Q13" t="str">
        <f>_xlfn.CONCAT(N13," | ",O13," | ",P13)</f>
        <v xml:space="preserve"> |  | </v>
      </c>
      <c r="AB13" t="str">
        <f>_xlfn.CONCAT(A13," | ",B13," | ",C13," | ",D13," | ",E13," | ",F13," | ",G13," | ",H13," | ",I13," | ",J13," | ",K13," | ",L13)</f>
        <v xml:space="preserve">1 | Luca |  |  | 1 | Dusk | 4 | Mossy Armor |  |  |  | </v>
      </c>
    </row>
    <row r="14" spans="1:28" x14ac:dyDescent="0.25">
      <c r="A14">
        <v>1</v>
      </c>
      <c r="B14" t="s">
        <v>63</v>
      </c>
      <c r="E14">
        <v>1</v>
      </c>
      <c r="F14" t="s">
        <v>48</v>
      </c>
      <c r="G14">
        <v>4</v>
      </c>
      <c r="H14" t="s">
        <v>11</v>
      </c>
      <c r="N14" s="1">
        <f>SUM(N5,N4)</f>
        <v>0.52857142857142858</v>
      </c>
      <c r="O14">
        <f>SUM(O5,O4)</f>
        <v>148</v>
      </c>
      <c r="P14" t="s">
        <v>91</v>
      </c>
      <c r="Q14" t="str">
        <f t="shared" si="0"/>
        <v>52.86% | 148 | equipment</v>
      </c>
      <c r="AB14" t="str">
        <f>_xlfn.CONCAT(A14," | ",B14," | ",C14," | ",D14," | ",E14," | ",F14," | ",G14," | ",H14," | ",I14," | ",J14," | ",K14," | ",L14)</f>
        <v xml:space="preserve">1 | Liciela |  |  | 1 | Stun Knife | 4 | Icicle Bow |  |  |  | </v>
      </c>
    </row>
    <row r="15" spans="1:28" x14ac:dyDescent="0.25">
      <c r="A15">
        <v>1</v>
      </c>
      <c r="B15" t="s">
        <v>65</v>
      </c>
      <c r="E15">
        <v>1</v>
      </c>
      <c r="F15" t="s">
        <v>57</v>
      </c>
      <c r="G15">
        <v>4</v>
      </c>
      <c r="H15" t="s">
        <v>30</v>
      </c>
      <c r="N15" s="1">
        <f>SUM(N7,N6)</f>
        <v>4.9999999999999996E-2</v>
      </c>
      <c r="O15">
        <f>SUM(O7,O6)</f>
        <v>14</v>
      </c>
      <c r="P15" t="s">
        <v>33</v>
      </c>
      <c r="Q15" t="str">
        <f t="shared" si="0"/>
        <v>5.00% | 14 | accessory</v>
      </c>
      <c r="AB15" t="str">
        <f>_xlfn.CONCAT(A15," | ",B15," | ",C15," | ",D15," | ",E15," | ",F15," | ",G15," | ",H15," | ",I15," | ",J15," | ",K15," | ",L15)</f>
        <v xml:space="preserve">1 | Momiji |  |  | 1 | Lotus Flower | 4 | Knight's Shield |  |  |  | </v>
      </c>
    </row>
    <row r="16" spans="1:28" x14ac:dyDescent="0.25">
      <c r="A16">
        <v>1</v>
      </c>
      <c r="B16" t="s">
        <v>70</v>
      </c>
      <c r="E16">
        <v>1</v>
      </c>
      <c r="F16" t="s">
        <v>60</v>
      </c>
      <c r="G16">
        <v>4</v>
      </c>
      <c r="H16" t="s">
        <v>39</v>
      </c>
      <c r="N16" s="1">
        <f>SUM(N3,N2)</f>
        <v>0.42142857142857143</v>
      </c>
      <c r="O16">
        <f>SUM(O3,O2)</f>
        <v>118</v>
      </c>
      <c r="P16" t="s">
        <v>92</v>
      </c>
      <c r="Q16" t="str">
        <f t="shared" si="0"/>
        <v>42.14% | 118 | heros</v>
      </c>
      <c r="AB16" t="str">
        <f>_xlfn.CONCAT(A16," | ",B16," | ",C16," | ",D16," | ",E16," | ",F16," | ",G16," | ",H16," | ",I16," | ",J16," | ",K16," | ",L16)</f>
        <v xml:space="preserve">1 | Liesa |  |  | 1 | Hati the Doll X (Sp.) | 4 | Forest Bow |  |  |  | </v>
      </c>
    </row>
    <row r="17" spans="1:28" x14ac:dyDescent="0.25">
      <c r="A17">
        <v>1</v>
      </c>
      <c r="B17" t="s">
        <v>74</v>
      </c>
      <c r="E17">
        <v>1</v>
      </c>
      <c r="F17" t="s">
        <v>68</v>
      </c>
      <c r="G17">
        <v>4</v>
      </c>
      <c r="H17" t="s">
        <v>40</v>
      </c>
      <c r="N17" s="1">
        <f>SUM(N14:N16)</f>
        <v>1</v>
      </c>
      <c r="O17">
        <f>SUM(O14:O16)</f>
        <v>280</v>
      </c>
      <c r="P17" t="s">
        <v>93</v>
      </c>
      <c r="Q17" t="str">
        <f t="shared" si="0"/>
        <v>100.00% | 280 | TOTAL</v>
      </c>
      <c r="AB17" t="str">
        <f>_xlfn.CONCAT(A17," | ",B17," | ",C17," | ",D17," | ",E17," | ",F17," | ",G17," | ",H17," | ",I17," | ",J17," | ",K17," | ",L17)</f>
        <v xml:space="preserve">1 | Michelle |  |  | 1 | Flowing Harp X (Sp.) | 4 | Berserker Helm |  |  |  | </v>
      </c>
    </row>
    <row r="18" spans="1:28" x14ac:dyDescent="0.25">
      <c r="A18">
        <v>1</v>
      </c>
      <c r="B18" t="s">
        <v>88</v>
      </c>
      <c r="E18">
        <v>1</v>
      </c>
      <c r="F18" t="s">
        <v>71</v>
      </c>
      <c r="G18">
        <v>4</v>
      </c>
      <c r="H18" t="s">
        <v>50</v>
      </c>
      <c r="AB18" t="str">
        <f>_xlfn.CONCAT(A18," | ",B18," | ",C18," | ",D18," | ",E18," | ",F18," | ",G18," | ",H18," | ",I18," | ",J18," | ",K18," | ",L18)</f>
        <v xml:space="preserve">1 | Nautica |  |  | 1 | Twilight Circlet | 4 | Enchanted Shield |  |  |  | </v>
      </c>
    </row>
    <row r="19" spans="1:28" x14ac:dyDescent="0.25">
      <c r="A19">
        <v>1</v>
      </c>
      <c r="B19" t="s">
        <v>90</v>
      </c>
      <c r="E19">
        <v>1</v>
      </c>
      <c r="F19" t="s">
        <v>72</v>
      </c>
      <c r="G19">
        <v>4</v>
      </c>
      <c r="H19" t="s">
        <v>54</v>
      </c>
      <c r="O19">
        <f>SUM(O2:O7)</f>
        <v>280</v>
      </c>
      <c r="P19" t="s">
        <v>28</v>
      </c>
      <c r="AB19" t="str">
        <f>_xlfn.CONCAT(A19," | ",B19," | ",C19," | ",D19," | ",E19," | ",F19," | ",G19," | ",H19," | ",I19," | ",J19," | ",K19," | ",L19)</f>
        <v xml:space="preserve">1 | Canon |  |  | 1 | Faemsir | 4 | Magic Broom |  |  |  | </v>
      </c>
    </row>
    <row r="20" spans="1:28" x14ac:dyDescent="0.25">
      <c r="A20">
        <v>1</v>
      </c>
      <c r="B20" t="s">
        <v>95</v>
      </c>
      <c r="E20">
        <v>1</v>
      </c>
      <c r="F20" t="s">
        <v>98</v>
      </c>
      <c r="G20">
        <v>4</v>
      </c>
      <c r="H20" t="s">
        <v>77</v>
      </c>
      <c r="O20">
        <f>O19/7</f>
        <v>40</v>
      </c>
      <c r="P20" t="s">
        <v>29</v>
      </c>
      <c r="AB20" t="str">
        <f>_xlfn.CONCAT(A20," | ",B20," | ",C20," | ",D20," | ",E20," | ",F20," | ",G20," | ",H20," | ",I20," | ",J20," | ",K20," | ",L20)</f>
        <v xml:space="preserve">1 | Arte |  |  | 1 | Elysian Dress X (Sp.) | 4 | Fraxinus Staff |  |  |  | </v>
      </c>
    </row>
    <row r="21" spans="1:28" x14ac:dyDescent="0.25">
      <c r="A21">
        <v>1</v>
      </c>
      <c r="B21" t="s">
        <v>96</v>
      </c>
      <c r="E21">
        <v>1</v>
      </c>
      <c r="F21" s="2" t="s">
        <v>94</v>
      </c>
      <c r="G21">
        <v>3</v>
      </c>
      <c r="H21" t="s">
        <v>13</v>
      </c>
      <c r="O21">
        <f>MOD(O19,7)</f>
        <v>0</v>
      </c>
      <c r="P21" t="s">
        <v>83</v>
      </c>
      <c r="AB21" t="str">
        <f>_xlfn.CONCAT(A21," | ",B21," | ",C21," | ",D21," | ",E21," | ",F21," | ",G21," | ",H21," | ",I21," | ",J21," | ",K21," | ",L21)</f>
        <v xml:space="preserve">1 | Amaterasu |  |  | 1 | Yata no Kagami X (Sp.) | 3 | Rifleman's Vest |  |  |  | </v>
      </c>
    </row>
    <row r="22" spans="1:28" x14ac:dyDescent="0.25">
      <c r="G22">
        <v>3</v>
      </c>
      <c r="H22" t="s">
        <v>51</v>
      </c>
      <c r="AB22" t="str">
        <f>_xlfn.CONCAT(A22," | ",B22," | ",C22," | ",D22," | ",E22," | ",F22," | ",G22," | ",H22," | ",I22," | ",J22," | ",K22," | ",L22)</f>
        <v xml:space="preserve"> |  |  |  |  |  | 3 | Grail Wand |  |  |  | </v>
      </c>
    </row>
    <row r="23" spans="1:28" x14ac:dyDescent="0.25">
      <c r="G23">
        <v>3</v>
      </c>
      <c r="H23" t="s">
        <v>82</v>
      </c>
      <c r="AB23" t="str">
        <f>_xlfn.CONCAT(A23," | ",B23," | ",C23," | ",D23," | ",E23," | ",F23," | ",G23," | ",H23," | ",I23," | ",J23," | ",K23," | ",L23)</f>
        <v xml:space="preserve"> |  |  |  |  |  | 3 | Curved Blade |  |  |  | </v>
      </c>
    </row>
    <row r="24" spans="1:28" x14ac:dyDescent="0.25">
      <c r="G24">
        <v>2</v>
      </c>
      <c r="H24" t="s">
        <v>16</v>
      </c>
      <c r="AB24" t="str">
        <f>_xlfn.CONCAT(A24," | ",B24," | ",C24," | ",D24," | ",E24," | ",F24," | ",G24," | ",H24," | ",I24," | ",J24," | ",K24," | ",L24)</f>
        <v xml:space="preserve"> |  |  |  |  |  | 2 | Druid's Cloak |  |  |  | </v>
      </c>
    </row>
    <row r="25" spans="1:28" x14ac:dyDescent="0.25">
      <c r="G25">
        <v>2</v>
      </c>
      <c r="H25" t="s">
        <v>56</v>
      </c>
      <c r="AB25" t="str">
        <f>_xlfn.CONCAT(A25," | ",B25," | ",C25," | ",D25," | ",E25," | ",F25," | ",G25," | ",H25," | ",I25," | ",J25," | ",K25," | ",L25)</f>
        <v xml:space="preserve"> |  |  |  |  |  | 2 | Autumn Rain |  |  |  | </v>
      </c>
    </row>
    <row r="26" spans="1:28" x14ac:dyDescent="0.25">
      <c r="G26">
        <v>1</v>
      </c>
      <c r="H26" t="s">
        <v>86</v>
      </c>
      <c r="AB26" t="str">
        <f>_xlfn.CONCAT(A26," | ",B26," | ",C26," | ",D26," | ",E26," | ",F26," | ",G26," | ",H26," | ",I26," | ",J26," | ",K26," | ",L26)</f>
        <v xml:space="preserve"> |  |  |  |  |  | 1 | Swarthy Goggles |  |  |  | 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Philip Peng</dc:creator>
  <cp:lastModifiedBy>Philip Peng</cp:lastModifiedBy>
  <dcterms:created xsi:type="dcterms:W3CDTF">2017-09-15T04:47:52Z</dcterms:created>
  <dcterms:modified xsi:type="dcterms:W3CDTF">2017-09-15T08:23:25Z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Ref">
    <vt:lpwstr>https://api.informationprotection.azure.com/api/72f988bf-86f1-41af-91ab-2d7cd011db47</vt:lpwstr>
  </property>
  <property fmtid="{D5CDD505-2E9C-101B-9397-08002B2CF9AE}" pid="5" name="MSIP_Label_f42aa342-8706-4288-bd11-ebb85995028c_Owner">
    <vt:lpwstr>phpeng@microsoft.com</vt:lpwstr>
  </property>
  <property fmtid="{D5CDD505-2E9C-101B-9397-08002B2CF9AE}" pid="6" name="MSIP_Label_f42aa342-8706-4288-bd11-ebb85995028c_SetDate">
    <vt:lpwstr>2017-09-14T21:47:57.5902576-07:00</vt:lpwstr>
  </property>
  <property fmtid="{D5CDD505-2E9C-101B-9397-08002B2CF9AE}" pid="7" name="MSIP_Label_f42aa342-8706-4288-bd11-ebb85995028c_Name">
    <vt:lpwstr>General</vt:lpwstr>
  </property>
  <property fmtid="{D5CDD505-2E9C-101B-9397-08002B2CF9AE}" pid="8" name="MSIP_Label_f42aa342-8706-4288-bd11-ebb85995028c_Application">
    <vt:lpwstr>Microsoft Azure Information Protection</vt:lpwstr>
  </property>
  <property fmtid="{D5CDD505-2E9C-101B-9397-08002B2CF9AE}" pid="9" name="MSIP_Label_f42aa342-8706-4288-bd11-ebb85995028c_Extended_MSFT_Method">
    <vt:lpwstr>Automatic</vt:lpwstr>
  </property>
  <property fmtid="{D5CDD505-2E9C-101B-9397-08002B2CF9AE}" pid="10" name="Sensitivity">
    <vt:lpwstr>General</vt:lpwstr>
  </property>
</Properties>
</file>